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5- Sardina Austral\"/>
    </mc:Choice>
  </mc:AlternateContent>
  <bookViews>
    <workbookView xWindow="105" yWindow="135" windowWidth="10215" windowHeight="10815" tabRatio="617" firstSheet="1" activeTab="1"/>
  </bookViews>
  <sheets>
    <sheet name="Hoja1" sheetId="8" state="hidden" r:id="rId1"/>
    <sheet name="Resumen_año_24" sheetId="3" r:id="rId2"/>
    <sheet name="SARDINA AUSTRAL" sheetId="1" r:id="rId3"/>
    <sheet name="Remanente Sardina austral" sheetId="9" r:id="rId4"/>
    <sheet name="Investigación " sheetId="6" r:id="rId5"/>
    <sheet name="Consumo Humano " sheetId="7" r:id="rId6"/>
    <sheet name="Sardinaaustralweb" sheetId="5" r:id="rId7"/>
  </sheets>
  <definedNames>
    <definedName name="_xlnm._FilterDatabase" localSheetId="2" hidden="1">'SARDINA AUSTRAL'!$E$7:$O$25</definedName>
    <definedName name="_xlnm._FilterDatabase" localSheetId="6" hidden="1">Sardinaaustralweb!$A$1:$O$17</definedName>
  </definedNames>
  <calcPr calcId="162913"/>
</workbook>
</file>

<file path=xl/calcChain.xml><?xml version="1.0" encoding="utf-8"?>
<calcChain xmlns="http://schemas.openxmlformats.org/spreadsheetml/2006/main">
  <c r="G13" i="1" l="1"/>
  <c r="G17" i="1"/>
  <c r="H13" i="1" l="1"/>
  <c r="J13" i="1" s="1"/>
  <c r="K9" i="1"/>
  <c r="G9" i="1"/>
  <c r="K13" i="1" l="1"/>
  <c r="E7" i="3"/>
  <c r="G14" i="1" l="1"/>
  <c r="E12" i="3"/>
  <c r="G8" i="3"/>
  <c r="G20" i="1"/>
  <c r="F20" i="1"/>
  <c r="E16" i="3" l="1"/>
  <c r="K15" i="1"/>
  <c r="G11" i="1" l="1"/>
  <c r="K12" i="5" l="1"/>
  <c r="I12" i="5"/>
  <c r="H12" i="5"/>
  <c r="E14" i="5"/>
  <c r="E13" i="5"/>
  <c r="E11" i="5"/>
  <c r="E10" i="5"/>
  <c r="E9" i="5"/>
  <c r="E8" i="5"/>
  <c r="E7" i="5"/>
  <c r="E6" i="5"/>
  <c r="E5" i="5"/>
  <c r="E4" i="5"/>
  <c r="E3" i="5"/>
  <c r="E2" i="5"/>
  <c r="E12" i="5"/>
  <c r="M17" i="1"/>
  <c r="H17" i="1"/>
  <c r="K17" i="1" l="1"/>
  <c r="M12" i="5" s="1"/>
  <c r="J12" i="5"/>
  <c r="J17" i="1"/>
  <c r="L12" i="5" s="1"/>
  <c r="H7" i="1"/>
  <c r="M19" i="1" l="1"/>
  <c r="N16" i="5" l="1"/>
  <c r="K16" i="5"/>
  <c r="I16" i="5"/>
  <c r="H16" i="5"/>
  <c r="N14" i="5"/>
  <c r="I14" i="5"/>
  <c r="H14" i="5"/>
  <c r="N13" i="5"/>
  <c r="I13" i="5"/>
  <c r="H13" i="5"/>
  <c r="N11" i="5"/>
  <c r="H11" i="5"/>
  <c r="N10" i="5"/>
  <c r="H10" i="5"/>
  <c r="N9" i="5"/>
  <c r="H9" i="5"/>
  <c r="N8" i="5"/>
  <c r="H8" i="5"/>
  <c r="N7" i="5"/>
  <c r="I7" i="5"/>
  <c r="H7" i="5"/>
  <c r="N6" i="5"/>
  <c r="H6" i="5"/>
  <c r="N5" i="5"/>
  <c r="H5" i="5"/>
  <c r="K5" i="5" l="1"/>
  <c r="K10" i="5"/>
  <c r="K6" i="5"/>
  <c r="K2" i="5"/>
  <c r="K14" i="5"/>
  <c r="K9" i="5"/>
  <c r="K11" i="5"/>
  <c r="K7" i="5"/>
  <c r="K3" i="5"/>
  <c r="K13" i="5"/>
  <c r="K8" i="5"/>
  <c r="N4" i="5"/>
  <c r="K4" i="5"/>
  <c r="H4" i="5"/>
  <c r="N3" i="5"/>
  <c r="H3" i="5"/>
  <c r="N2" i="5"/>
  <c r="I2" i="5"/>
  <c r="H2" i="5"/>
  <c r="E13" i="6"/>
  <c r="F13" i="6" s="1"/>
  <c r="E12" i="6" l="1"/>
  <c r="F12" i="6" s="1"/>
  <c r="D5" i="6"/>
  <c r="B3" i="9" l="1"/>
  <c r="P23" i="1" l="1"/>
  <c r="N23" i="1"/>
  <c r="M23" i="1"/>
  <c r="H23" i="1"/>
  <c r="J16" i="5" l="1"/>
  <c r="J23" i="1"/>
  <c r="L16" i="5" s="1"/>
  <c r="O23" i="1"/>
  <c r="J17" i="5" s="1"/>
  <c r="I17" i="5" s="1"/>
  <c r="H17" i="5" s="1"/>
  <c r="K23" i="1"/>
  <c r="M16" i="5" s="1"/>
  <c r="I20" i="1"/>
  <c r="K15" i="5" l="1"/>
  <c r="Q23" i="1"/>
  <c r="L17" i="5" s="1"/>
  <c r="K17" i="5" s="1"/>
  <c r="R23" i="1"/>
  <c r="M17" i="5" s="1"/>
  <c r="M20" i="1"/>
  <c r="P19" i="1"/>
  <c r="N19" i="1"/>
  <c r="H19" i="1"/>
  <c r="J14" i="5" s="1"/>
  <c r="P18" i="1"/>
  <c r="N18" i="1"/>
  <c r="M18" i="1"/>
  <c r="H18" i="1"/>
  <c r="K18" i="1" s="1"/>
  <c r="M13" i="5" s="1"/>
  <c r="P16" i="1"/>
  <c r="M16" i="1"/>
  <c r="H16" i="1"/>
  <c r="J11" i="5" s="1"/>
  <c r="N16" i="1"/>
  <c r="P15" i="1"/>
  <c r="M15" i="1"/>
  <c r="O18" i="1" l="1"/>
  <c r="R18" i="1" s="1"/>
  <c r="Q18" i="1" s="1"/>
  <c r="O16" i="1"/>
  <c r="Q16" i="1" s="1"/>
  <c r="O19" i="1"/>
  <c r="R19" i="1" s="1"/>
  <c r="J18" i="1"/>
  <c r="L13" i="5" s="1"/>
  <c r="J19" i="1"/>
  <c r="L14" i="5" s="1"/>
  <c r="K19" i="1"/>
  <c r="M14" i="5" s="1"/>
  <c r="K16" i="1"/>
  <c r="M11" i="5" s="1"/>
  <c r="J16" i="1"/>
  <c r="L11" i="5" s="1"/>
  <c r="J13" i="5"/>
  <c r="H15" i="5"/>
  <c r="I11" i="5"/>
  <c r="P14" i="1"/>
  <c r="M14" i="1"/>
  <c r="H14" i="1"/>
  <c r="I9" i="5"/>
  <c r="J9" i="5" l="1"/>
  <c r="M9" i="5"/>
  <c r="J14" i="1"/>
  <c r="L9" i="5" s="1"/>
  <c r="Q19" i="1"/>
  <c r="R16" i="1"/>
  <c r="N14" i="1"/>
  <c r="O14" i="1" s="1"/>
  <c r="Q14" i="1" s="1"/>
  <c r="I10" i="5"/>
  <c r="N15" i="1"/>
  <c r="O15" i="1" s="1"/>
  <c r="H15" i="1"/>
  <c r="P13" i="1"/>
  <c r="M13" i="1"/>
  <c r="I8" i="5"/>
  <c r="P12" i="1"/>
  <c r="N12" i="1"/>
  <c r="M12" i="1"/>
  <c r="H12" i="1"/>
  <c r="J7" i="5" s="1"/>
  <c r="P11" i="1"/>
  <c r="N11" i="1"/>
  <c r="M11" i="1"/>
  <c r="H11" i="1"/>
  <c r="K11" i="1" s="1"/>
  <c r="I6" i="5"/>
  <c r="P10" i="1"/>
  <c r="M10" i="1"/>
  <c r="I5" i="5"/>
  <c r="P9" i="1"/>
  <c r="M9" i="1"/>
  <c r="P8" i="1"/>
  <c r="Q15" i="1" l="1"/>
  <c r="R15" i="1"/>
  <c r="J6" i="5"/>
  <c r="M6" i="5"/>
  <c r="K12" i="1"/>
  <c r="M7" i="5" s="1"/>
  <c r="J11" i="1"/>
  <c r="L6" i="5" s="1"/>
  <c r="N13" i="1"/>
  <c r="O13" i="1" s="1"/>
  <c r="R13" i="1" s="1"/>
  <c r="H10" i="1"/>
  <c r="N10" i="1"/>
  <c r="O10" i="1" s="1"/>
  <c r="Q10" i="1" s="1"/>
  <c r="J12" i="1"/>
  <c r="L7" i="5" s="1"/>
  <c r="I4" i="5"/>
  <c r="J10" i="5"/>
  <c r="J15" i="1"/>
  <c r="M10" i="5"/>
  <c r="H9" i="1"/>
  <c r="N9" i="1"/>
  <c r="O9" i="1" s="1"/>
  <c r="O12" i="1"/>
  <c r="R12" i="1" s="1"/>
  <c r="O11" i="1"/>
  <c r="R11" i="1" s="1"/>
  <c r="N8" i="1"/>
  <c r="M8" i="1"/>
  <c r="H8" i="1"/>
  <c r="J3" i="5" s="1"/>
  <c r="P7" i="1"/>
  <c r="N7" i="1"/>
  <c r="M7" i="1"/>
  <c r="P20" i="1" l="1"/>
  <c r="G7" i="3"/>
  <c r="R10" i="1"/>
  <c r="J7" i="1"/>
  <c r="L2" i="5" s="1"/>
  <c r="O7" i="1"/>
  <c r="R7" i="1" s="1"/>
  <c r="Q7" i="1" s="1"/>
  <c r="Q13" i="1"/>
  <c r="Q11" i="1"/>
  <c r="L10" i="5"/>
  <c r="Q9" i="1"/>
  <c r="R9" i="1"/>
  <c r="Q12" i="1"/>
  <c r="I3" i="5"/>
  <c r="I15" i="5"/>
  <c r="J8" i="5"/>
  <c r="J4" i="5"/>
  <c r="M4" i="5"/>
  <c r="J9" i="1"/>
  <c r="J2" i="5"/>
  <c r="H20" i="1"/>
  <c r="K20" i="1" s="1"/>
  <c r="J5" i="5"/>
  <c r="J10" i="1"/>
  <c r="O8" i="1"/>
  <c r="K8" i="1"/>
  <c r="M3" i="5" s="1"/>
  <c r="K7" i="1"/>
  <c r="M2" i="5" s="1"/>
  <c r="J8" i="1"/>
  <c r="L3" i="5" s="1"/>
  <c r="M8" i="5"/>
  <c r="B3" i="1"/>
  <c r="O12" i="5" s="1"/>
  <c r="K36" i="8"/>
  <c r="L5" i="5" l="1"/>
  <c r="K10" i="1"/>
  <c r="M5" i="5" s="1"/>
  <c r="L8" i="5"/>
  <c r="L4" i="5"/>
  <c r="J20" i="1"/>
  <c r="Q8" i="1"/>
  <c r="R8" i="1"/>
  <c r="J15" i="5"/>
  <c r="O20" i="1"/>
  <c r="O17" i="5"/>
  <c r="O16" i="5"/>
  <c r="O14" i="5"/>
  <c r="O9" i="5"/>
  <c r="O8" i="5"/>
  <c r="O13" i="5"/>
  <c r="O11" i="5"/>
  <c r="O7" i="5"/>
  <c r="O6" i="5"/>
  <c r="O15" i="5"/>
  <c r="O10" i="5"/>
  <c r="O5" i="5"/>
  <c r="O3" i="5"/>
  <c r="O4" i="5"/>
  <c r="O2" i="5"/>
  <c r="J36" i="8"/>
  <c r="I35" i="8"/>
  <c r="G35" i="8"/>
  <c r="F35" i="8"/>
  <c r="I34" i="8"/>
  <c r="G34" i="8"/>
  <c r="F34" i="8"/>
  <c r="I33" i="8"/>
  <c r="G33" i="8"/>
  <c r="F33" i="8"/>
  <c r="I32" i="8"/>
  <c r="G32" i="8"/>
  <c r="F32" i="8"/>
  <c r="I31" i="8"/>
  <c r="G31" i="8"/>
  <c r="F31" i="8"/>
  <c r="I30" i="8"/>
  <c r="G30" i="8"/>
  <c r="F30" i="8"/>
  <c r="I29" i="8"/>
  <c r="G29" i="8"/>
  <c r="F29" i="8"/>
  <c r="I28" i="8"/>
  <c r="G28" i="8"/>
  <c r="F28" i="8"/>
  <c r="I27" i="8"/>
  <c r="G27" i="8"/>
  <c r="F27" i="8"/>
  <c r="I26" i="8"/>
  <c r="G26" i="8"/>
  <c r="F26" i="8"/>
  <c r="I25" i="8"/>
  <c r="G25" i="8"/>
  <c r="F25" i="8"/>
  <c r="H30" i="8" l="1"/>
  <c r="J30" i="8" s="1"/>
  <c r="H26" i="8"/>
  <c r="K26" i="8" s="1"/>
  <c r="Q20" i="1"/>
  <c r="R20" i="1"/>
  <c r="H31" i="8"/>
  <c r="J31" i="8" s="1"/>
  <c r="H35" i="8"/>
  <c r="J35" i="8" s="1"/>
  <c r="H25" i="8"/>
  <c r="K25" i="8" s="1"/>
  <c r="J25" i="8" s="1"/>
  <c r="H27" i="8"/>
  <c r="J27" i="8" s="1"/>
  <c r="H32" i="8"/>
  <c r="J32" i="8" s="1"/>
  <c r="M15" i="5"/>
  <c r="L15" i="5" s="1"/>
  <c r="H29" i="8"/>
  <c r="H34" i="8"/>
  <c r="H28" i="8"/>
  <c r="H33" i="8"/>
  <c r="K30" i="8" l="1"/>
  <c r="J26" i="8"/>
  <c r="K27" i="8"/>
  <c r="K35" i="8"/>
  <c r="K32" i="8"/>
  <c r="K28" i="8"/>
  <c r="J28" i="8"/>
  <c r="J29" i="8"/>
  <c r="K29" i="8"/>
  <c r="J33" i="8"/>
  <c r="K33" i="8"/>
  <c r="J34" i="8"/>
  <c r="K34" i="8"/>
  <c r="I24" i="8"/>
  <c r="I37" i="8" l="1"/>
  <c r="G24" i="8"/>
  <c r="G37" i="8" s="1"/>
  <c r="F24" i="8" l="1"/>
  <c r="F37" i="8" l="1"/>
  <c r="H37" i="8" s="1"/>
  <c r="K37" i="8" s="1"/>
  <c r="J37" i="8" s="1"/>
  <c r="H24" i="8"/>
  <c r="J24" i="8" l="1"/>
  <c r="K24" i="8"/>
  <c r="E20" i="8"/>
  <c r="H19" i="8" l="1"/>
  <c r="F19" i="8"/>
  <c r="F18" i="8"/>
  <c r="H17" i="8"/>
  <c r="F17" i="8"/>
  <c r="G19" i="8" l="1"/>
  <c r="I19" i="8" s="1"/>
  <c r="G17" i="8"/>
  <c r="I17" i="8" l="1"/>
  <c r="J17" i="8"/>
  <c r="J19" i="8"/>
  <c r="E11" i="8" l="1"/>
  <c r="G10" i="8" l="1"/>
  <c r="G9" i="8"/>
  <c r="G8" i="8"/>
  <c r="G7" i="8"/>
  <c r="F15" i="3" l="1"/>
  <c r="H15" i="3" s="1"/>
  <c r="I13" i="3"/>
  <c r="H13" i="3"/>
  <c r="G13" i="3"/>
  <c r="F13" i="3"/>
  <c r="I12" i="3"/>
  <c r="H12" i="3" s="1"/>
  <c r="G12" i="3"/>
  <c r="H16" i="8" s="1"/>
  <c r="F14" i="3" l="1"/>
  <c r="H14" i="3" s="1"/>
  <c r="F12" i="3"/>
  <c r="D12" i="3"/>
  <c r="F11" i="3"/>
  <c r="H11" i="3" s="1"/>
  <c r="G10" i="3"/>
  <c r="D10" i="3"/>
  <c r="I9" i="3" s="1"/>
  <c r="H9" i="3"/>
  <c r="F16" i="8" l="1"/>
  <c r="G16" i="8" s="1"/>
  <c r="I16" i="8" s="1"/>
  <c r="I11" i="3"/>
  <c r="F10" i="3"/>
  <c r="G9" i="3"/>
  <c r="F9" i="3"/>
  <c r="J16" i="8" l="1"/>
  <c r="H10" i="3"/>
  <c r="I10" i="3"/>
  <c r="H7" i="3"/>
  <c r="F8" i="3" l="1"/>
  <c r="H8" i="3" s="1"/>
  <c r="G16" i="3"/>
  <c r="F7" i="3"/>
  <c r="F16" i="3" l="1"/>
  <c r="I8" i="3"/>
  <c r="H15" i="8"/>
  <c r="I7" i="3"/>
  <c r="H7" i="8" l="1"/>
  <c r="D7" i="3"/>
  <c r="D16" i="3" s="1"/>
  <c r="F15" i="8"/>
  <c r="F20" i="8" s="1"/>
  <c r="G15" i="8" l="1"/>
  <c r="I15" i="8" s="1"/>
  <c r="I7" i="8"/>
  <c r="J7" i="8"/>
  <c r="H8" i="8"/>
  <c r="J8" i="8" s="1"/>
  <c r="H9" i="8"/>
  <c r="H18" i="8"/>
  <c r="H10" i="8" s="1"/>
  <c r="G11" i="8"/>
  <c r="G18" i="8"/>
  <c r="G20" i="8"/>
  <c r="I18" i="8" l="1"/>
  <c r="H11" i="8"/>
  <c r="J11" i="8" s="1"/>
  <c r="H20" i="8"/>
  <c r="J20" i="8" s="1"/>
  <c r="J15" i="8"/>
  <c r="I8" i="8"/>
  <c r="I10" i="8"/>
  <c r="J10" i="8"/>
  <c r="J18" i="8"/>
  <c r="J9" i="8"/>
  <c r="I9" i="8"/>
  <c r="I20" i="8" l="1"/>
  <c r="I11" i="8"/>
</calcChain>
</file>

<file path=xl/comments1.xml><?xml version="1.0" encoding="utf-8"?>
<comments xmlns="http://schemas.openxmlformats.org/spreadsheetml/2006/main">
  <authors>
    <author>ARCE VERGARA,MARCELA MARGARITA</author>
    <author>PEREZ SALGADO, NICOLAS RODRIGO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N°417-2024, Incrementa 304 toneladas  desde Chinquihue.
Res N°1113-2024, Incrementa 47,07 ton desde  Estrella del Sur de Calbuco.
Res N°853-2024, Incrementa 305 toneladas desde  Asogfer AG.</t>
        </r>
      </text>
    </comment>
    <comment ref="G1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159-24 Cede -30 ton hacia Org STI Puerto Montt RSU 10010591 X.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N°417-2024, Cede 304 toneladas hacia  Asogfer AG.
Res N°853-2024, Cede 305 toneladas hacia  Asogfer AG.
Res N°1270/2024  INCREMENTA  100 TON DESDE  STI  PUERTO MONTT.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 xml:space="preserve">
Res N°1113-2024, Cede 47,066 toneladas hacia ASOGFER A.G 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ARCE VERGARA,MARCELA MARGARITA:
RES N°231/2024 Cierre de cuota.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159-24 Incremento de 30 ton desde Org ASOGPESCA ANCUD AG 4266 X.
Res N°1270/2024  CEDE 100 TON A  CHINQUIHUE
</t>
        </r>
      </text>
    </comment>
  </commentList>
</comments>
</file>

<file path=xl/sharedStrings.xml><?xml version="1.0" encoding="utf-8"?>
<sst xmlns="http://schemas.openxmlformats.org/spreadsheetml/2006/main" count="291" uniqueCount="136">
  <si>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</si>
  <si>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</si>
  <si>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</si>
  <si>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</si>
  <si>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</si>
  <si>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</si>
  <si>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</si>
  <si>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</si>
  <si>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</si>
  <si>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</si>
  <si>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</si>
  <si>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</si>
  <si>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</si>
  <si>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</si>
  <si>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</si>
  <si>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</si>
  <si>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</si>
  <si>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</si>
  <si>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</si>
  <si>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</si>
  <si>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</si>
  <si>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</si>
  <si>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</si>
  <si>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</si>
  <si>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</si>
  <si>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</si>
  <si>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</si>
  <si>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</si>
  <si>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</si>
  <si>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</si>
  <si>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</si>
  <si>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</si>
  <si>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</si>
  <si>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</si>
  <si>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</si>
  <si>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</si>
  <si>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</si>
  <si>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</si>
  <si>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</si>
  <si>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</si>
  <si>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</si>
  <si>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</si>
  <si>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</si>
  <si>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</si>
  <si>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</si>
  <si>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</si>
  <si>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</si>
  <si>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</si>
  <si>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</si>
  <si>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</si>
  <si>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</si>
  <si>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</si>
  <si>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</si>
  <si>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</si>
  <si>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</si>
  <si>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</si>
  <si>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</si>
  <si>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</si>
  <si>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</si>
  <si>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</si>
  <si>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</si>
  <si>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</si>
  <si>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</si>
  <si>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</si>
  <si>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</si>
  <si>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</si>
  <si>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</si>
  <si>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</si>
  <si>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</si>
  <si>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</si>
  <si>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</si>
  <si>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</si>
  <si>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</si>
  <si>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</si>
  <si>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</si>
  <si>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</si>
  <si>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</si>
  <si>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</si>
  <si>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</si>
  <si>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</si>
  <si>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</si>
  <si>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</si>
  <si>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</si>
  <si>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</si>
  <si>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</si>
  <si>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</si>
  <si>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</si>
  <si>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</si>
  <si>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</si>
  <si>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</si>
  <si>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</si>
  <si>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</si>
  <si>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</si>
  <si>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</si>
  <si>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</si>
  <si>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</si>
  <si>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</si>
  <si>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</si>
  <si>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</si>
  <si>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</si>
  <si>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</si>
  <si>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</si>
  <si>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</si>
  <si>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Embarcacíon</t>
  </si>
  <si>
    <t>Cuota</t>
  </si>
  <si>
    <t xml:space="preserve">Cesiones Individuales. </t>
  </si>
  <si>
    <t>Res</t>
  </si>
  <si>
    <t>Embarcación</t>
  </si>
  <si>
    <t>N° Res</t>
  </si>
  <si>
    <t xml:space="preserve">Región </t>
  </si>
  <si>
    <t>Asignatario</t>
  </si>
  <si>
    <t>Captura (T)</t>
  </si>
  <si>
    <t>Saldo (T)</t>
  </si>
  <si>
    <t>Ene-Dic</t>
  </si>
  <si>
    <t xml:space="preserve"> </t>
  </si>
  <si>
    <t>Cuota Remanente 2021 (T)</t>
  </si>
  <si>
    <t>RPA</t>
  </si>
  <si>
    <t>Cesiones Individuales</t>
  </si>
  <si>
    <t>ASOGPESCA ANCUD 4266</t>
  </si>
  <si>
    <t>Observación</t>
  </si>
  <si>
    <t>ASIGNATARIO</t>
  </si>
  <si>
    <t>Cuota Remanente (Ton)</t>
  </si>
  <si>
    <t>Captura 2023</t>
  </si>
  <si>
    <t>Saldo  Remanente</t>
  </si>
  <si>
    <t>capturas</t>
  </si>
  <si>
    <t>ORGANIZACIÓN</t>
  </si>
  <si>
    <t>REGIÓN</t>
  </si>
  <si>
    <t>RESUMEN CONTROL DE CUOTA SARDINA AUSTRAL X-XI_2024</t>
  </si>
  <si>
    <t xml:space="preserve">                     CONTROL DE CUOTA  SARDINA AUSTRAL X Y XI REGIONES AÑO 2024</t>
  </si>
  <si>
    <t>CONTROL DE CUOTA REMANENTE SARDINA AUSTRAL ARTESANAL 2024</t>
  </si>
  <si>
    <t>INVESTIGACIÓN 2024</t>
  </si>
  <si>
    <t>ST PUERTO MONTT. RSU 10.01.0591</t>
  </si>
  <si>
    <t>ACTUA</t>
  </si>
  <si>
    <t>Captura (ton)</t>
  </si>
  <si>
    <t>Pesca investigación</t>
  </si>
  <si>
    <t>RESOL. E-2024-216-315 PESCA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</si>
</sst>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</cellStyleXfs>
  <cellXfs count="28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0" fontId="0" fillId="8" borderId="17" xfId="0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1" fontId="8" fillId="8" borderId="13" xfId="0" applyNumberFormat="1" applyFont="1" applyFill="1" applyBorder="1" applyAlignment="1">
      <alignment horizontal="center" vertical="center" wrapText="1"/>
    </xf>
    <xf numFmtId="167" fontId="8" fillId="8" borderId="13" xfId="1" applyNumberFormat="1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8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2" fontId="10" fillId="8" borderId="12" xfId="0" applyNumberFormat="1" applyFont="1" applyFill="1" applyBorder="1" applyAlignment="1">
      <alignment horizontal="center" vertical="center" wrapText="1"/>
    </xf>
    <xf numFmtId="2" fontId="10" fillId="34" borderId="13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2" fontId="10" fillId="34" borderId="19" xfId="0" applyNumberFormat="1" applyFont="1" applyFill="1" applyBorder="1" applyAlignment="1">
      <alignment horizontal="center" vertical="center" wrapText="1"/>
    </xf>
    <xf numFmtId="2" fontId="10" fillId="8" borderId="19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2" borderId="46" xfId="0" applyFill="1" applyBorder="1"/>
    <xf numFmtId="0" fontId="0" fillId="2" borderId="10" xfId="0" applyFill="1" applyBorder="1"/>
    <xf numFmtId="0" fontId="0" fillId="2" borderId="47" xfId="0" applyFill="1" applyBorder="1"/>
    <xf numFmtId="0" fontId="0" fillId="2" borderId="13" xfId="0" applyFill="1" applyBorder="1"/>
    <xf numFmtId="0" fontId="0" fillId="36" borderId="0" xfId="0" applyFill="1"/>
    <xf numFmtId="0" fontId="0" fillId="36" borderId="49" xfId="0" applyFill="1" applyBorder="1"/>
    <xf numFmtId="0" fontId="0" fillId="36" borderId="0" xfId="0" applyFill="1" applyBorder="1"/>
    <xf numFmtId="14" fontId="8" fillId="7" borderId="15" xfId="0" applyNumberFormat="1" applyFont="1" applyFill="1" applyBorder="1" applyAlignment="1">
      <alignment horizontal="center"/>
    </xf>
    <xf numFmtId="10" fontId="10" fillId="34" borderId="37" xfId="2" applyNumberFormat="1" applyFont="1" applyFill="1" applyBorder="1" applyAlignment="1">
      <alignment horizontal="center" vertical="center" wrapText="1"/>
    </xf>
    <xf numFmtId="10" fontId="10" fillId="34" borderId="38" xfId="2" applyNumberFormat="1" applyFont="1" applyFill="1" applyBorder="1" applyAlignment="1">
      <alignment horizontal="center" vertical="center" wrapText="1"/>
    </xf>
    <xf numFmtId="10" fontId="10" fillId="34" borderId="40" xfId="2" applyNumberFormat="1" applyFont="1" applyFill="1" applyBorder="1" applyAlignment="1">
      <alignment horizontal="center" vertical="center" wrapText="1"/>
    </xf>
    <xf numFmtId="10" fontId="10" fillId="34" borderId="21" xfId="2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14" fontId="8" fillId="7" borderId="15" xfId="2" applyNumberFormat="1" applyFont="1" applyFill="1" applyBorder="1" applyAlignment="1">
      <alignment horizontal="center"/>
    </xf>
    <xf numFmtId="0" fontId="0" fillId="2" borderId="19" xfId="0" applyFill="1" applyBorder="1"/>
    <xf numFmtId="0" fontId="42" fillId="5" borderId="6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42" fillId="5" borderId="51" xfId="0" applyFont="1" applyFill="1" applyBorder="1" applyAlignment="1">
      <alignment horizontal="center" vertical="center" wrapText="1"/>
    </xf>
    <xf numFmtId="0" fontId="42" fillId="5" borderId="5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71" fontId="0" fillId="2" borderId="50" xfId="2" applyNumberFormat="1" applyFont="1" applyFill="1" applyBorder="1"/>
    <xf numFmtId="0" fontId="0" fillId="8" borderId="12" xfId="0" applyFont="1" applyFill="1" applyBorder="1" applyAlignment="1">
      <alignment vertical="center"/>
    </xf>
    <xf numFmtId="0" fontId="45" fillId="38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2" xfId="2" applyNumberFormat="1" applyFont="1" applyBorder="1" applyAlignment="1">
      <alignment horizontal="center"/>
    </xf>
    <xf numFmtId="2" fontId="0" fillId="8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6" fillId="39" borderId="12" xfId="27590" applyFont="1" applyFill="1" applyBorder="1" applyAlignment="1">
      <alignment horizontal="center" vertical="center" wrapText="1"/>
    </xf>
    <xf numFmtId="0" fontId="45" fillId="39" borderId="12" xfId="27590" applyFont="1" applyFill="1" applyBorder="1" applyAlignment="1">
      <alignment horizontal="center" vertical="center" wrapText="1"/>
    </xf>
    <xf numFmtId="0" fontId="45" fillId="39" borderId="12" xfId="30901" applyFont="1" applyFill="1" applyBorder="1" applyAlignment="1">
      <alignment horizontal="center" vertical="center" wrapText="1"/>
    </xf>
    <xf numFmtId="0" fontId="45" fillId="39" borderId="12" xfId="0" applyFont="1" applyFill="1" applyBorder="1" applyAlignment="1">
      <alignment horizontal="center" vertical="center" wrapText="1"/>
    </xf>
    <xf numFmtId="0" fontId="46" fillId="39" borderId="12" xfId="3090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left" vertical="center" wrapText="1"/>
    </xf>
    <xf numFmtId="168" fontId="11" fillId="8" borderId="12" xfId="0" applyNumberFormat="1" applyFont="1" applyFill="1" applyBorder="1" applyAlignment="1">
      <alignment horizontal="center" vertical="center"/>
    </xf>
    <xf numFmtId="171" fontId="0" fillId="8" borderId="12" xfId="2" applyNumberFormat="1" applyFont="1" applyFill="1" applyBorder="1" applyAlignment="1">
      <alignment horizontal="right" vertical="center"/>
    </xf>
    <xf numFmtId="168" fontId="45" fillId="8" borderId="12" xfId="0" applyNumberFormat="1" applyFont="1" applyFill="1" applyBorder="1" applyAlignment="1">
      <alignment horizontal="center" vertical="center"/>
    </xf>
    <xf numFmtId="168" fontId="45" fillId="8" borderId="12" xfId="0" applyNumberFormat="1" applyFont="1" applyFill="1" applyBorder="1" applyAlignment="1">
      <alignment horizontal="center" vertical="center" wrapText="1"/>
    </xf>
    <xf numFmtId="171" fontId="2" fillId="8" borderId="12" xfId="2" applyNumberFormat="1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 wrapText="1"/>
    </xf>
    <xf numFmtId="2" fontId="0" fillId="8" borderId="12" xfId="0" applyNumberForma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171" fontId="0" fillId="8" borderId="12" xfId="2" applyNumberFormat="1" applyFont="1" applyFill="1" applyBorder="1" applyAlignment="1">
      <alignment vertical="center"/>
    </xf>
    <xf numFmtId="168" fontId="0" fillId="8" borderId="12" xfId="0" applyNumberFormat="1" applyFill="1" applyBorder="1" applyAlignment="1">
      <alignment vertical="center"/>
    </xf>
    <xf numFmtId="0" fontId="0" fillId="2" borderId="12" xfId="0" applyFill="1" applyBorder="1"/>
    <xf numFmtId="9" fontId="0" fillId="2" borderId="12" xfId="2" applyFont="1" applyFill="1" applyBorder="1"/>
    <xf numFmtId="0" fontId="42" fillId="5" borderId="23" xfId="0" applyFont="1" applyFill="1" applyBorder="1" applyAlignment="1">
      <alignment horizontal="center" vertical="center" wrapText="1"/>
    </xf>
    <xf numFmtId="0" fontId="42" fillId="5" borderId="9" xfId="0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10" fillId="7" borderId="12" xfId="1" applyNumberFormat="1" applyFont="1" applyFill="1" applyBorder="1" applyAlignment="1">
      <alignment horizontal="center" vertical="center"/>
    </xf>
    <xf numFmtId="2" fontId="8" fillId="8" borderId="12" xfId="0" applyNumberFormat="1" applyFont="1" applyFill="1" applyBorder="1" applyAlignment="1">
      <alignment horizontal="center" vertical="center"/>
    </xf>
    <xf numFmtId="2" fontId="8" fillId="7" borderId="12" xfId="1" applyNumberFormat="1" applyFont="1" applyFill="1" applyBorder="1" applyAlignment="1">
      <alignment horizontal="center" vertical="center"/>
    </xf>
    <xf numFmtId="2" fontId="8" fillId="7" borderId="8" xfId="1" applyNumberFormat="1" applyFont="1" applyFill="1" applyBorder="1" applyAlignment="1">
      <alignment horizontal="center" vertical="center"/>
    </xf>
    <xf numFmtId="2" fontId="8" fillId="7" borderId="42" xfId="1" applyNumberFormat="1" applyFont="1" applyFill="1" applyBorder="1" applyAlignment="1">
      <alignment horizontal="center" vertical="center"/>
    </xf>
    <xf numFmtId="2" fontId="8" fillId="8" borderId="9" xfId="1" applyNumberFormat="1" applyFont="1" applyFill="1" applyBorder="1" applyAlignment="1">
      <alignment horizontal="center" vertical="center" wrapText="1"/>
    </xf>
    <xf numFmtId="2" fontId="9" fillId="8" borderId="9" xfId="2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168" fontId="0" fillId="8" borderId="9" xfId="0" applyNumberFormat="1" applyFill="1" applyBorder="1" applyAlignment="1">
      <alignment horizontal="center" vertical="center"/>
    </xf>
    <xf numFmtId="0" fontId="0" fillId="8" borderId="9" xfId="0" applyFont="1" applyFill="1" applyBorder="1" applyAlignment="1">
      <alignment vertical="center"/>
    </xf>
    <xf numFmtId="0" fontId="0" fillId="8" borderId="55" xfId="0" applyFont="1" applyFill="1" applyBorder="1" applyAlignment="1">
      <alignment vertical="center"/>
    </xf>
    <xf numFmtId="14" fontId="8" fillId="7" borderId="20" xfId="0" applyNumberFormat="1" applyFont="1" applyFill="1" applyBorder="1" applyAlignment="1">
      <alignment horizontal="center"/>
    </xf>
    <xf numFmtId="0" fontId="0" fillId="8" borderId="15" xfId="0" applyFont="1" applyFill="1" applyBorder="1" applyAlignment="1">
      <alignment vertical="center"/>
    </xf>
    <xf numFmtId="0" fontId="0" fillId="8" borderId="12" xfId="0" applyFont="1" applyFill="1" applyBorder="1" applyAlignment="1">
      <alignment horizontal="left" vertical="center" wrapText="1"/>
    </xf>
    <xf numFmtId="9" fontId="0" fillId="8" borderId="12" xfId="2" applyFont="1" applyFill="1" applyBorder="1" applyAlignment="1">
      <alignment vertical="center"/>
    </xf>
    <xf numFmtId="14" fontId="0" fillId="8" borderId="12" xfId="0" applyNumberFormat="1" applyFont="1" applyFill="1" applyBorder="1" applyAlignment="1">
      <alignment vertical="center"/>
    </xf>
    <xf numFmtId="14" fontId="0" fillId="8" borderId="12" xfId="0" applyNumberFormat="1" applyFont="1" applyFill="1" applyBorder="1"/>
    <xf numFmtId="168" fontId="0" fillId="8" borderId="12" xfId="0" applyNumberFormat="1" applyFont="1" applyFill="1" applyBorder="1" applyAlignment="1">
      <alignment horizontal="right" vertical="center"/>
    </xf>
    <xf numFmtId="9" fontId="0" fillId="8" borderId="12" xfId="2" applyFont="1" applyFill="1" applyBorder="1" applyAlignment="1">
      <alignment horizontal="right" vertical="center"/>
    </xf>
    <xf numFmtId="2" fontId="0" fillId="8" borderId="12" xfId="0" applyNumberFormat="1" applyFont="1" applyFill="1" applyBorder="1" applyAlignment="1">
      <alignment vertical="center"/>
    </xf>
    <xf numFmtId="170" fontId="1" fillId="8" borderId="12" xfId="2" applyNumberFormat="1" applyFont="1" applyFill="1" applyBorder="1" applyAlignment="1">
      <alignment horizontal="center" vertical="center"/>
    </xf>
    <xf numFmtId="9" fontId="1" fillId="8" borderId="12" xfId="2" applyFont="1" applyFill="1" applyBorder="1" applyAlignment="1">
      <alignment vertical="center"/>
    </xf>
    <xf numFmtId="170" fontId="0" fillId="8" borderId="12" xfId="2" applyNumberFormat="1" applyFont="1" applyFill="1" applyBorder="1" applyAlignment="1">
      <alignment horizontal="center" vertical="center"/>
    </xf>
    <xf numFmtId="14" fontId="0" fillId="8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4" fontId="8" fillId="7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2" fontId="8" fillId="0" borderId="9" xfId="1" applyNumberFormat="1" applyFont="1" applyFill="1" applyBorder="1" applyAlignment="1">
      <alignment horizontal="center" vertical="center" wrapText="1"/>
    </xf>
    <xf numFmtId="2" fontId="9" fillId="0" borderId="9" xfId="2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1" fontId="8" fillId="8" borderId="57" xfId="0" applyNumberFormat="1" applyFont="1" applyFill="1" applyBorder="1" applyAlignment="1">
      <alignment horizontal="center" vertical="center" wrapText="1"/>
    </xf>
    <xf numFmtId="2" fontId="10" fillId="34" borderId="57" xfId="0" applyNumberFormat="1" applyFont="1" applyFill="1" applyBorder="1" applyAlignment="1">
      <alignment horizontal="center" vertical="center" wrapText="1"/>
    </xf>
    <xf numFmtId="167" fontId="8" fillId="8" borderId="57" xfId="1" applyNumberFormat="1" applyFont="1" applyFill="1" applyBorder="1" applyAlignment="1">
      <alignment horizontal="center" vertical="center" wrapText="1"/>
    </xf>
    <xf numFmtId="10" fontId="10" fillId="34" borderId="58" xfId="2" applyNumberFormat="1" applyFont="1" applyFill="1" applyBorder="1" applyAlignment="1">
      <alignment horizontal="center" vertical="center" wrapText="1"/>
    </xf>
    <xf numFmtId="0" fontId="0" fillId="31" borderId="12" xfId="0" applyFill="1" applyBorder="1"/>
    <xf numFmtId="0" fontId="2" fillId="41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168" fontId="0" fillId="2" borderId="0" xfId="0" applyNumberFormat="1" applyFill="1"/>
    <xf numFmtId="10" fontId="49" fillId="7" borderId="20" xfId="0" applyNumberFormat="1" applyFont="1" applyFill="1" applyBorder="1" applyAlignment="1">
      <alignment horizontal="center"/>
    </xf>
    <xf numFmtId="10" fontId="49" fillId="7" borderId="15" xfId="0" applyNumberFormat="1" applyFont="1" applyFill="1" applyBorder="1" applyAlignment="1">
      <alignment horizontal="center"/>
    </xf>
    <xf numFmtId="9" fontId="42" fillId="2" borderId="12" xfId="2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2" fontId="50" fillId="41" borderId="12" xfId="0" applyNumberFormat="1" applyFont="1" applyFill="1" applyBorder="1" applyAlignment="1">
      <alignment horizontal="center" vertical="center" wrapText="1"/>
    </xf>
    <xf numFmtId="2" fontId="0" fillId="31" borderId="12" xfId="0" applyNumberFormat="1" applyFill="1" applyBorder="1" applyAlignment="1">
      <alignment horizontal="center"/>
    </xf>
    <xf numFmtId="168" fontId="0" fillId="31" borderId="12" xfId="0" applyNumberFormat="1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51" fillId="31" borderId="0" xfId="0" applyFont="1" applyFill="1"/>
    <xf numFmtId="2" fontId="8" fillId="34" borderId="19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0" fontId="49" fillId="7" borderId="61" xfId="0" applyNumberFormat="1" applyFont="1" applyFill="1" applyBorder="1" applyAlignment="1">
      <alignment horizontal="center"/>
    </xf>
    <xf numFmtId="14" fontId="8" fillId="7" borderId="61" xfId="0" applyNumberFormat="1" applyFont="1" applyFill="1" applyBorder="1" applyAlignment="1">
      <alignment horizontal="center"/>
    </xf>
    <xf numFmtId="168" fontId="8" fillId="34" borderId="10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2" fontId="48" fillId="0" borderId="9" xfId="2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168" fontId="11" fillId="0" borderId="9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 wrapText="1"/>
    </xf>
    <xf numFmtId="2" fontId="48" fillId="0" borderId="10" xfId="2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10" fontId="49" fillId="7" borderId="10" xfId="0" applyNumberFormat="1" applyFont="1" applyFill="1" applyBorder="1" applyAlignment="1">
      <alignment horizontal="center"/>
    </xf>
    <xf numFmtId="168" fontId="42" fillId="2" borderId="12" xfId="0" applyNumberFormat="1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2" fontId="42" fillId="2" borderId="12" xfId="0" applyNumberFormat="1" applyFont="1" applyFill="1" applyBorder="1"/>
    <xf numFmtId="168" fontId="42" fillId="2" borderId="12" xfId="0" applyNumberFormat="1" applyFont="1" applyFill="1" applyBorder="1"/>
    <xf numFmtId="0" fontId="42" fillId="2" borderId="12" xfId="0" applyFont="1" applyFill="1" applyBorder="1"/>
    <xf numFmtId="0" fontId="8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168" fontId="54" fillId="8" borderId="9" xfId="0" applyNumberFormat="1" applyFont="1" applyFill="1" applyBorder="1" applyAlignment="1">
      <alignment horizontal="center" vertical="center"/>
    </xf>
    <xf numFmtId="2" fontId="24" fillId="8" borderId="12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/>
    </xf>
    <xf numFmtId="168" fontId="54" fillId="8" borderId="12" xfId="0" applyNumberFormat="1" applyFont="1" applyFill="1" applyBorder="1" applyAlignment="1">
      <alignment horizontal="center" vertical="center"/>
    </xf>
    <xf numFmtId="0" fontId="0" fillId="43" borderId="0" xfId="0" applyFill="1"/>
    <xf numFmtId="0" fontId="8" fillId="43" borderId="12" xfId="0" applyFont="1" applyFill="1" applyBorder="1" applyAlignment="1">
      <alignment vertical="center"/>
    </xf>
    <xf numFmtId="0" fontId="10" fillId="43" borderId="12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 vertical="center"/>
    </xf>
    <xf numFmtId="168" fontId="10" fillId="43" borderId="12" xfId="1" applyNumberFormat="1" applyFont="1" applyFill="1" applyBorder="1" applyAlignment="1">
      <alignment horizontal="center" vertical="center"/>
    </xf>
    <xf numFmtId="2" fontId="8" fillId="43" borderId="12" xfId="0" applyNumberFormat="1" applyFont="1" applyFill="1" applyBorder="1" applyAlignment="1">
      <alignment horizontal="center" vertical="center"/>
    </xf>
    <xf numFmtId="2" fontId="8" fillId="43" borderId="12" xfId="1" applyNumberFormat="1" applyFont="1" applyFill="1" applyBorder="1" applyAlignment="1">
      <alignment horizontal="center" vertical="center"/>
    </xf>
    <xf numFmtId="2" fontId="50" fillId="43" borderId="12" xfId="0" applyNumberFormat="1" applyFont="1" applyFill="1" applyBorder="1" applyAlignment="1">
      <alignment horizontal="center" vertical="center" wrapText="1"/>
    </xf>
    <xf numFmtId="2" fontId="8" fillId="43" borderId="42" xfId="1" applyNumberFormat="1" applyFont="1" applyFill="1" applyBorder="1" applyAlignment="1">
      <alignment horizontal="center" vertical="center"/>
    </xf>
    <xf numFmtId="10" fontId="49" fillId="43" borderId="15" xfId="0" applyNumberFormat="1" applyFont="1" applyFill="1" applyBorder="1" applyAlignment="1">
      <alignment horizontal="center"/>
    </xf>
    <xf numFmtId="14" fontId="8" fillId="43" borderId="15" xfId="0" applyNumberFormat="1" applyFont="1" applyFill="1" applyBorder="1" applyAlignment="1">
      <alignment horizontal="center"/>
    </xf>
    <xf numFmtId="2" fontId="8" fillId="43" borderId="9" xfId="1" applyNumberFormat="1" applyFont="1" applyFill="1" applyBorder="1" applyAlignment="1">
      <alignment horizontal="center" vertical="center" wrapText="1"/>
    </xf>
    <xf numFmtId="2" fontId="9" fillId="43" borderId="9" xfId="2" applyNumberFormat="1" applyFont="1" applyFill="1" applyBorder="1" applyAlignment="1">
      <alignment horizontal="center" vertical="center" wrapText="1"/>
    </xf>
    <xf numFmtId="2" fontId="0" fillId="43" borderId="9" xfId="0" applyNumberFormat="1" applyFill="1" applyBorder="1" applyAlignment="1">
      <alignment horizontal="center" vertical="center"/>
    </xf>
    <xf numFmtId="168" fontId="0" fillId="43" borderId="9" xfId="0" applyNumberFormat="1" applyFill="1" applyBorder="1" applyAlignment="1">
      <alignment horizontal="center" vertical="center"/>
    </xf>
    <xf numFmtId="9" fontId="0" fillId="8" borderId="35" xfId="2" applyFont="1" applyFill="1" applyBorder="1" applyAlignment="1">
      <alignment horizontal="center" vertical="center"/>
    </xf>
    <xf numFmtId="9" fontId="0" fillId="0" borderId="35" xfId="2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9" fontId="0" fillId="43" borderId="35" xfId="2" applyFont="1" applyFill="1" applyBorder="1" applyAlignment="1">
      <alignment horizontal="center" vertical="center"/>
    </xf>
    <xf numFmtId="0" fontId="0" fillId="43" borderId="0" xfId="0" applyFill="1" applyAlignment="1">
      <alignment horizontal="center"/>
    </xf>
    <xf numFmtId="172" fontId="45" fillId="39" borderId="52" xfId="0" applyNumberFormat="1" applyFont="1" applyFill="1" applyBorder="1" applyAlignment="1">
      <alignment horizontal="center" vertical="center"/>
    </xf>
    <xf numFmtId="172" fontId="45" fillId="39" borderId="11" xfId="0" applyNumberFormat="1" applyFont="1" applyFill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 wrapText="1"/>
    </xf>
    <xf numFmtId="0" fontId="2" fillId="39" borderId="54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166" fontId="39" fillId="4" borderId="0" xfId="0" applyNumberFormat="1" applyFont="1" applyFill="1" applyBorder="1" applyAlignment="1">
      <alignment horizontal="center" vertical="center"/>
    </xf>
    <xf numFmtId="2" fontId="38" fillId="4" borderId="0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4" fontId="11" fillId="0" borderId="9" xfId="0" applyNumberFormat="1" applyFont="1" applyFill="1" applyBorder="1" applyAlignment="1">
      <alignment horizontal="center" vertical="center"/>
    </xf>
    <xf numFmtId="14" fontId="11" fillId="0" borderId="55" xfId="0" applyNumberFormat="1" applyFont="1" applyFill="1" applyBorder="1" applyAlignment="1">
      <alignment horizontal="center" vertical="center"/>
    </xf>
    <xf numFmtId="2" fontId="0" fillId="7" borderId="35" xfId="0" applyNumberFormat="1" applyFont="1" applyFill="1" applyBorder="1" applyAlignment="1">
      <alignment horizontal="center" vertical="center"/>
    </xf>
    <xf numFmtId="2" fontId="0" fillId="7" borderId="56" xfId="0" applyNumberFormat="1" applyFont="1" applyFill="1" applyBorder="1" applyAlignment="1">
      <alignment horizontal="center" vertical="center"/>
    </xf>
    <xf numFmtId="4" fontId="2" fillId="37" borderId="6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2" fontId="11" fillId="7" borderId="23" xfId="1" applyNumberFormat="1" applyFont="1" applyFill="1" applyBorder="1" applyAlignment="1">
      <alignment horizontal="center" vertical="center"/>
    </xf>
    <xf numFmtId="2" fontId="11" fillId="7" borderId="25" xfId="1" applyNumberFormat="1" applyFont="1" applyFill="1" applyBorder="1" applyAlignment="1">
      <alignment horizontal="center" vertical="center"/>
    </xf>
    <xf numFmtId="10" fontId="11" fillId="7" borderId="9" xfId="0" applyNumberFormat="1" applyFont="1" applyFill="1" applyBorder="1" applyAlignment="1">
      <alignment horizontal="center" vertical="center"/>
    </xf>
    <xf numFmtId="10" fontId="11" fillId="7" borderId="55" xfId="0" applyNumberFormat="1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44" fillId="40" borderId="45" xfId="0" applyFont="1" applyFill="1" applyBorder="1" applyAlignment="1">
      <alignment horizontal="center" vertical="center"/>
    </xf>
    <xf numFmtId="0" fontId="44" fillId="40" borderId="3" xfId="0" applyFont="1" applyFill="1" applyBorder="1" applyAlignment="1">
      <alignment horizontal="center" vertical="center"/>
    </xf>
    <xf numFmtId="0" fontId="44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3" fillId="40" borderId="44" xfId="0" applyNumberFormat="1" applyFont="1" applyFill="1" applyBorder="1" applyAlignment="1">
      <alignment horizontal="center"/>
    </xf>
    <xf numFmtId="166" fontId="43" fillId="40" borderId="0" xfId="0" applyNumberFormat="1" applyFont="1" applyFill="1" applyBorder="1" applyAlignment="1">
      <alignment horizontal="center"/>
    </xf>
    <xf numFmtId="166" fontId="43" fillId="40" borderId="16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2" fontId="0" fillId="8" borderId="55" xfId="0" applyNumberFormat="1" applyFill="1" applyBorder="1" applyAlignment="1">
      <alignment horizontal="center" vertical="center"/>
    </xf>
    <xf numFmtId="9" fontId="0" fillId="8" borderId="35" xfId="2" applyFont="1" applyFill="1" applyBorder="1" applyAlignment="1">
      <alignment horizontal="center" vertical="center"/>
    </xf>
    <xf numFmtId="9" fontId="0" fillId="8" borderId="56" xfId="2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14" xfId="0" applyBorder="1"/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3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3" xfId="2" applyNumberFormat="1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7" borderId="55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14" fontId="2" fillId="41" borderId="12" xfId="0" applyNumberFormat="1" applyFont="1" applyFill="1" applyBorder="1" applyAlignment="1">
      <alignment horizontal="center" vertical="center"/>
    </xf>
    <xf numFmtId="14" fontId="5" fillId="5" borderId="45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1" fillId="5" borderId="43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41" fillId="5" borderId="44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2" fontId="24" fillId="0" borderId="63" xfId="0" applyNumberFormat="1" applyFont="1" applyFill="1" applyBorder="1" applyAlignment="1">
      <alignment horizontal="center" vertical="center" wrapText="1"/>
    </xf>
    <xf numFmtId="168" fontId="10" fillId="0" borderId="6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2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21166</xdr:colOff>
      <xdr:row>2</xdr:row>
      <xdr:rowOff>10583</xdr:rowOff>
    </xdr:from>
    <xdr:ext cx="1964653" cy="875530"/>
    <xdr:pic>
      <xdr:nvPicPr>
        <xdr:cNvPr id="3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104" y="201083"/>
          <a:ext cx="1964653" cy="875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82" t="s">
        <v>73</v>
      </c>
      <c r="F6" s="82" t="s">
        <v>74</v>
      </c>
      <c r="G6" s="82" t="s">
        <v>6</v>
      </c>
      <c r="H6" s="82" t="s">
        <v>7</v>
      </c>
      <c r="I6" s="82" t="s">
        <v>57</v>
      </c>
      <c r="J6" s="82" t="s">
        <v>75</v>
      </c>
    </row>
    <row r="7" spans="4:10">
      <c r="D7" s="82" t="s">
        <v>76</v>
      </c>
      <c r="E7" s="83">
        <v>15206</v>
      </c>
      <c r="F7" s="83">
        <v>0</v>
      </c>
      <c r="G7" s="83">
        <f>E7+F7</f>
        <v>15206</v>
      </c>
      <c r="H7" s="84">
        <f>H15+H16</f>
        <v>2718.4009999999998</v>
      </c>
      <c r="I7" s="83">
        <f>G7-H7</f>
        <v>12487.599</v>
      </c>
      <c r="J7" s="85">
        <f>H7/G7</f>
        <v>0.17877160331448111</v>
      </c>
    </row>
    <row r="8" spans="4:10">
      <c r="D8" s="82" t="s">
        <v>77</v>
      </c>
      <c r="E8" s="83">
        <v>70</v>
      </c>
      <c r="F8" s="83">
        <v>0</v>
      </c>
      <c r="G8" s="83">
        <f>E8+F8</f>
        <v>70</v>
      </c>
      <c r="H8" s="84">
        <f>H17</f>
        <v>0</v>
      </c>
      <c r="I8" s="83">
        <f>G8-H8</f>
        <v>70</v>
      </c>
      <c r="J8" s="85">
        <f>H8/G8</f>
        <v>0</v>
      </c>
    </row>
    <row r="9" spans="4:10">
      <c r="D9" s="82" t="s">
        <v>78</v>
      </c>
      <c r="E9" s="83">
        <v>111</v>
      </c>
      <c r="F9" s="83">
        <v>0</v>
      </c>
      <c r="G9" s="83">
        <f>E9+F9</f>
        <v>111</v>
      </c>
      <c r="H9" s="84">
        <f>H19</f>
        <v>0</v>
      </c>
      <c r="I9" s="83">
        <f>G9-H9</f>
        <v>111</v>
      </c>
      <c r="J9" s="85">
        <f>H9/G9</f>
        <v>0</v>
      </c>
    </row>
    <row r="10" spans="4:10">
      <c r="D10" s="82" t="s">
        <v>79</v>
      </c>
      <c r="E10" s="83">
        <v>50</v>
      </c>
      <c r="F10" s="83">
        <v>0</v>
      </c>
      <c r="G10" s="83">
        <f>E10+F10</f>
        <v>50</v>
      </c>
      <c r="H10" s="84">
        <f>H18</f>
        <v>0</v>
      </c>
      <c r="I10" s="83">
        <f>G10-H10</f>
        <v>50</v>
      </c>
      <c r="J10" s="85">
        <f>H10/G10</f>
        <v>0</v>
      </c>
    </row>
    <row r="11" spans="4:10">
      <c r="D11" s="82" t="s">
        <v>80</v>
      </c>
      <c r="E11" s="83">
        <f>SUM(E7:E10)</f>
        <v>15437</v>
      </c>
      <c r="F11" s="83">
        <v>0</v>
      </c>
      <c r="G11" s="83">
        <f>E11+F11</f>
        <v>15437</v>
      </c>
      <c r="H11" s="84">
        <f>SUM(H7:H10)</f>
        <v>2718.4009999999998</v>
      </c>
      <c r="I11" s="83">
        <f>G11-H11</f>
        <v>12718.599</v>
      </c>
      <c r="J11" s="85">
        <f>H11/G11</f>
        <v>0.17609645656539483</v>
      </c>
    </row>
    <row r="14" spans="4:10">
      <c r="E14" s="82" t="s">
        <v>73</v>
      </c>
      <c r="F14" s="82" t="s">
        <v>74</v>
      </c>
      <c r="G14" s="82" t="s">
        <v>6</v>
      </c>
      <c r="H14" s="82" t="s">
        <v>7</v>
      </c>
      <c r="I14" s="82" t="s">
        <v>57</v>
      </c>
      <c r="J14" s="82" t="s">
        <v>75</v>
      </c>
    </row>
    <row r="15" spans="4:10">
      <c r="D15" s="82" t="s">
        <v>81</v>
      </c>
      <c r="E15" s="84">
        <v>10941</v>
      </c>
      <c r="F15" s="84">
        <f>Resumen_año_24!E7</f>
        <v>2.8421709430404007E-14</v>
      </c>
      <c r="G15" s="84">
        <f t="shared" ref="G15:G20" si="0">E15+F15</f>
        <v>10941</v>
      </c>
      <c r="H15" s="84">
        <f>Resumen_año_24!G7</f>
        <v>2031.069</v>
      </c>
      <c r="I15" s="84">
        <f t="shared" ref="I15:I20" si="1">G15-H15</f>
        <v>8909.9310000000005</v>
      </c>
      <c r="J15" s="85">
        <f t="shared" ref="J15:J20" si="2">H15/G15</f>
        <v>0.18563833287633671</v>
      </c>
    </row>
    <row r="16" spans="4:10">
      <c r="D16" s="82" t="s">
        <v>82</v>
      </c>
      <c r="E16" s="84">
        <v>4265</v>
      </c>
      <c r="F16" s="84">
        <f>Resumen_año_24!E12</f>
        <v>0</v>
      </c>
      <c r="G16" s="84">
        <f t="shared" si="0"/>
        <v>4265</v>
      </c>
      <c r="H16" s="84">
        <f>Resumen_año_24!G12</f>
        <v>687.33199999999999</v>
      </c>
      <c r="I16" s="84">
        <f t="shared" si="1"/>
        <v>3577.6680000000001</v>
      </c>
      <c r="J16" s="85">
        <f t="shared" si="2"/>
        <v>0.16115638921453693</v>
      </c>
    </row>
    <row r="17" spans="4:11">
      <c r="D17" s="82" t="s">
        <v>83</v>
      </c>
      <c r="E17" s="84">
        <v>50</v>
      </c>
      <c r="F17" s="84">
        <f>Resumen_año_24!E11+Resumen_año_24!E15</f>
        <v>0</v>
      </c>
      <c r="G17" s="84">
        <f t="shared" si="0"/>
        <v>50</v>
      </c>
      <c r="H17" s="84">
        <f>Resumen_año_24!G11</f>
        <v>0</v>
      </c>
      <c r="I17" s="84">
        <f t="shared" si="1"/>
        <v>50</v>
      </c>
      <c r="J17" s="85">
        <f t="shared" si="2"/>
        <v>0</v>
      </c>
    </row>
    <row r="18" spans="4:11">
      <c r="D18" s="82" t="s">
        <v>79</v>
      </c>
      <c r="E18" s="84">
        <v>70</v>
      </c>
      <c r="F18" s="84">
        <f>Resumen_año_24!E9+Resumen_año_24!E13</f>
        <v>0</v>
      </c>
      <c r="G18" s="84">
        <f t="shared" si="0"/>
        <v>70</v>
      </c>
      <c r="H18" s="84">
        <f>Resumen_año_24!G9+Resumen_año_24!G13</f>
        <v>0</v>
      </c>
      <c r="I18" s="84">
        <f t="shared" si="1"/>
        <v>70</v>
      </c>
      <c r="J18" s="85">
        <f t="shared" si="2"/>
        <v>0</v>
      </c>
    </row>
    <row r="19" spans="4:11">
      <c r="D19" s="82" t="s">
        <v>78</v>
      </c>
      <c r="E19" s="84">
        <v>111</v>
      </c>
      <c r="F19" s="84">
        <f>Resumen_año_24!E10</f>
        <v>0</v>
      </c>
      <c r="G19" s="84">
        <f t="shared" si="0"/>
        <v>111</v>
      </c>
      <c r="H19" s="84">
        <f>Resumen_año_24!E10</f>
        <v>0</v>
      </c>
      <c r="I19" s="84">
        <f t="shared" si="1"/>
        <v>111</v>
      </c>
      <c r="J19" s="85">
        <f t="shared" si="2"/>
        <v>0</v>
      </c>
    </row>
    <row r="20" spans="4:11">
      <c r="D20" s="82" t="s">
        <v>80</v>
      </c>
      <c r="E20" s="84">
        <f>SUM(E15:E19)</f>
        <v>15437</v>
      </c>
      <c r="F20" s="84">
        <f>SUM(F15:F19)</f>
        <v>2.8421709430404007E-14</v>
      </c>
      <c r="G20" s="84">
        <f t="shared" si="0"/>
        <v>15437</v>
      </c>
      <c r="H20" s="84">
        <f>SUM(H15:H19)</f>
        <v>2718.4009999999998</v>
      </c>
      <c r="I20" s="84">
        <f t="shared" si="1"/>
        <v>12718.599</v>
      </c>
      <c r="J20" s="85">
        <f t="shared" si="2"/>
        <v>0.17609645656539483</v>
      </c>
    </row>
    <row r="23" spans="4:11" ht="30">
      <c r="D23" s="88" t="s">
        <v>84</v>
      </c>
      <c r="E23" s="89" t="s">
        <v>85</v>
      </c>
      <c r="F23" s="90" t="s">
        <v>86</v>
      </c>
      <c r="G23" s="91" t="s">
        <v>68</v>
      </c>
      <c r="H23" s="91" t="s">
        <v>6</v>
      </c>
      <c r="I23" s="90" t="s">
        <v>56</v>
      </c>
      <c r="J23" s="90" t="s">
        <v>8</v>
      </c>
      <c r="K23" s="92" t="s">
        <v>26</v>
      </c>
    </row>
    <row r="24" spans="4:11" ht="30" customHeight="1">
      <c r="D24" s="217" t="s">
        <v>88</v>
      </c>
      <c r="E24" s="93" t="s">
        <v>89</v>
      </c>
      <c r="F24" s="94">
        <f>'SARDINA AUSTRAL'!M7</f>
        <v>365.21300000000002</v>
      </c>
      <c r="G24" s="94" t="e">
        <f>'SARDINA AUSTRAL'!G7+'SARDINA AUSTRAL'!#REF!</f>
        <v>#REF!</v>
      </c>
      <c r="H24" s="94" t="e">
        <f>F24+G24</f>
        <v>#REF!</v>
      </c>
      <c r="I24" s="94">
        <f>'SARDINA AUSTRAL'!P7</f>
        <v>152.47400000000002</v>
      </c>
      <c r="J24" s="94" t="e">
        <f>H24-I24</f>
        <v>#REF!</v>
      </c>
      <c r="K24" s="95" t="e">
        <f>I24/H24</f>
        <v>#REF!</v>
      </c>
    </row>
    <row r="25" spans="4:11" ht="49.5" customHeight="1">
      <c r="D25" s="218"/>
      <c r="E25" s="93" t="s">
        <v>90</v>
      </c>
      <c r="F25" s="94">
        <f>'SARDINA AUSTRAL'!M8</f>
        <v>1516.249</v>
      </c>
      <c r="G25" s="94" t="e">
        <f>'SARDINA AUSTRAL'!#REF!+'SARDINA AUSTRAL'!G8</f>
        <v>#REF!</v>
      </c>
      <c r="H25" s="94" t="e">
        <f t="shared" ref="H25:H35" si="3">F25+G25</f>
        <v>#REF!</v>
      </c>
      <c r="I25" s="94">
        <f>'SARDINA AUSTRAL'!P8</f>
        <v>337.09899999999993</v>
      </c>
      <c r="J25" s="94" t="e">
        <f t="shared" ref="J25:J35" si="4">H25-I25</f>
        <v>#REF!</v>
      </c>
      <c r="K25" s="95" t="e">
        <f t="shared" ref="K25:K35" si="5">I25/H25</f>
        <v>#REF!</v>
      </c>
    </row>
    <row r="26" spans="4:11" ht="54.75" customHeight="1">
      <c r="D26" s="218"/>
      <c r="E26" s="93" t="s">
        <v>91</v>
      </c>
      <c r="F26" s="94">
        <f>'SARDINA AUSTRAL'!M9</f>
        <v>1031.7760000000001</v>
      </c>
      <c r="G26" s="94" t="e">
        <f>'SARDINA AUSTRAL'!G9+'SARDINA AUSTRAL'!#REF!</f>
        <v>#REF!</v>
      </c>
      <c r="H26" s="94" t="e">
        <f t="shared" si="3"/>
        <v>#REF!</v>
      </c>
      <c r="I26" s="94">
        <f>'SARDINA AUSTRAL'!P9</f>
        <v>1123.818</v>
      </c>
      <c r="J26" s="94" t="e">
        <f t="shared" si="4"/>
        <v>#REF!</v>
      </c>
      <c r="K26" s="95" t="e">
        <f t="shared" si="5"/>
        <v>#REF!</v>
      </c>
    </row>
    <row r="27" spans="4:11" ht="51.75" customHeight="1">
      <c r="D27" s="218"/>
      <c r="E27" s="93" t="s">
        <v>92</v>
      </c>
      <c r="F27" s="94">
        <f>'SARDINA AUSTRAL'!M10</f>
        <v>336.39100000000002</v>
      </c>
      <c r="G27" s="94" t="e">
        <f>'SARDINA AUSTRAL'!#REF!+'SARDINA AUSTRAL'!G10</f>
        <v>#REF!</v>
      </c>
      <c r="H27" s="94" t="e">
        <f t="shared" si="3"/>
        <v>#REF!</v>
      </c>
      <c r="I27" s="94">
        <f>'SARDINA AUSTRAL'!P10</f>
        <v>0</v>
      </c>
      <c r="J27" s="94" t="e">
        <f t="shared" si="4"/>
        <v>#REF!</v>
      </c>
      <c r="K27" s="95" t="e">
        <f t="shared" si="5"/>
        <v>#REF!</v>
      </c>
    </row>
    <row r="28" spans="4:11" ht="75.75" customHeight="1">
      <c r="D28" s="218"/>
      <c r="E28" s="93" t="s">
        <v>93</v>
      </c>
      <c r="F28" s="94">
        <f>'SARDINA AUSTRAL'!M11</f>
        <v>521.76</v>
      </c>
      <c r="G28" s="94" t="e">
        <f>'SARDINA AUSTRAL'!G11+'SARDINA AUSTRAL'!#REF!</f>
        <v>#REF!</v>
      </c>
      <c r="H28" s="94" t="e">
        <f t="shared" si="3"/>
        <v>#REF!</v>
      </c>
      <c r="I28" s="94">
        <f>'SARDINA AUSTRAL'!P11</f>
        <v>251.60000000000002</v>
      </c>
      <c r="J28" s="94" t="e">
        <f t="shared" si="4"/>
        <v>#REF!</v>
      </c>
      <c r="K28" s="95" t="e">
        <f t="shared" si="5"/>
        <v>#REF!</v>
      </c>
    </row>
    <row r="29" spans="4:11" ht="99" customHeight="1">
      <c r="D29" s="218"/>
      <c r="E29" s="93" t="s">
        <v>94</v>
      </c>
      <c r="F29" s="94">
        <f>'SARDINA AUSTRAL'!M12</f>
        <v>244.971</v>
      </c>
      <c r="G29" s="94" t="e">
        <f>'SARDINA AUSTRAL'!G12+'SARDINA AUSTRAL'!#REF!</f>
        <v>#REF!</v>
      </c>
      <c r="H29" s="94" t="e">
        <f t="shared" si="3"/>
        <v>#REF!</v>
      </c>
      <c r="I29" s="94">
        <f>'SARDINA AUSTRAL'!P12</f>
        <v>0</v>
      </c>
      <c r="J29" s="94" t="e">
        <f t="shared" si="4"/>
        <v>#REF!</v>
      </c>
      <c r="K29" s="95" t="e">
        <f t="shared" si="5"/>
        <v>#REF!</v>
      </c>
    </row>
    <row r="30" spans="4:11" ht="30" customHeight="1">
      <c r="D30" s="218"/>
      <c r="E30" s="93" t="s">
        <v>95</v>
      </c>
      <c r="F30" s="94">
        <f>'SARDINA AUSTRAL'!M13</f>
        <v>741.86300000000006</v>
      </c>
      <c r="G30" s="94" t="e">
        <f>'SARDINA AUSTRAL'!G13+'SARDINA AUSTRAL'!#REF!</f>
        <v>#REF!</v>
      </c>
      <c r="H30" s="94" t="e">
        <f t="shared" si="3"/>
        <v>#REF!</v>
      </c>
      <c r="I30" s="94">
        <f>'SARDINA AUSTRAL'!P13</f>
        <v>69.908000000000001</v>
      </c>
      <c r="J30" s="94" t="e">
        <f t="shared" si="4"/>
        <v>#REF!</v>
      </c>
      <c r="K30" s="95" t="e">
        <f t="shared" si="5"/>
        <v>#REF!</v>
      </c>
    </row>
    <row r="31" spans="4:11" ht="60">
      <c r="D31" s="218"/>
      <c r="E31" s="93" t="s">
        <v>96</v>
      </c>
      <c r="F31" s="94">
        <f>'SARDINA AUSTRAL'!M14</f>
        <v>47.066000000000003</v>
      </c>
      <c r="G31" s="94" t="e">
        <f>'SARDINA AUSTRAL'!G14+'SARDINA AUSTRAL'!#REF!</f>
        <v>#REF!</v>
      </c>
      <c r="H31" s="94" t="e">
        <f t="shared" si="3"/>
        <v>#REF!</v>
      </c>
      <c r="I31" s="94">
        <f>'SARDINA AUSTRAL'!P14</f>
        <v>0</v>
      </c>
      <c r="J31" s="94" t="e">
        <f t="shared" si="4"/>
        <v>#REF!</v>
      </c>
      <c r="K31" s="95">
        <v>0</v>
      </c>
    </row>
    <row r="32" spans="4:11" ht="60">
      <c r="D32" s="218"/>
      <c r="E32" s="93" t="s">
        <v>97</v>
      </c>
      <c r="F32" s="94">
        <f>'SARDINA AUSTRAL'!M15</f>
        <v>0</v>
      </c>
      <c r="G32" s="94" t="e">
        <f>'SARDINA AUSTRAL'!G15+'SARDINA AUSTRAL'!#REF!</f>
        <v>#REF!</v>
      </c>
      <c r="H32" s="94" t="e">
        <f t="shared" si="3"/>
        <v>#REF!</v>
      </c>
      <c r="I32" s="94">
        <f>'SARDINA AUSTRAL'!P15</f>
        <v>0</v>
      </c>
      <c r="J32" s="94" t="e">
        <f t="shared" si="4"/>
        <v>#REF!</v>
      </c>
      <c r="K32" s="95" t="e">
        <f t="shared" si="5"/>
        <v>#REF!</v>
      </c>
    </row>
    <row r="33" spans="4:11" ht="75">
      <c r="D33" s="218"/>
      <c r="E33" s="93" t="s">
        <v>98</v>
      </c>
      <c r="F33" s="94">
        <f>'SARDINA AUSTRAL'!M16</f>
        <v>1252.759</v>
      </c>
      <c r="G33" s="94" t="e">
        <f>'SARDINA AUSTRAL'!G16+'SARDINA AUSTRAL'!#REF!</f>
        <v>#REF!</v>
      </c>
      <c r="H33" s="94" t="e">
        <f t="shared" si="3"/>
        <v>#REF!</v>
      </c>
      <c r="I33" s="94">
        <f>'SARDINA AUSTRAL'!P16</f>
        <v>54.553999999999995</v>
      </c>
      <c r="J33" s="94" t="e">
        <f t="shared" si="4"/>
        <v>#REF!</v>
      </c>
      <c r="K33" s="95" t="e">
        <f>I33/H33</f>
        <v>#REF!</v>
      </c>
    </row>
    <row r="34" spans="4:11" ht="75">
      <c r="D34" s="218"/>
      <c r="E34" s="93" t="s">
        <v>59</v>
      </c>
      <c r="F34" s="94">
        <f>'SARDINA AUSTRAL'!M18</f>
        <v>258.69900000000001</v>
      </c>
      <c r="G34" s="94" t="e">
        <f>'SARDINA AUSTRAL'!G18+'SARDINA AUSTRAL'!#REF!</f>
        <v>#REF!</v>
      </c>
      <c r="H34" s="94" t="e">
        <f t="shared" si="3"/>
        <v>#REF!</v>
      </c>
      <c r="I34" s="94">
        <f>'SARDINA AUSTRAL'!P18</f>
        <v>36.616</v>
      </c>
      <c r="J34" s="94" t="e">
        <f t="shared" si="4"/>
        <v>#REF!</v>
      </c>
      <c r="K34" s="95" t="e">
        <f t="shared" si="5"/>
        <v>#REF!</v>
      </c>
    </row>
    <row r="35" spans="4:11">
      <c r="D35" s="218"/>
      <c r="E35" s="93" t="s">
        <v>99</v>
      </c>
      <c r="F35" s="94">
        <f>'SARDINA AUSTRAL'!M19</f>
        <v>49.210999999999999</v>
      </c>
      <c r="G35" s="94" t="e">
        <f>'SARDINA AUSTRAL'!G19+'SARDINA AUSTRAL'!#REF!</f>
        <v>#REF!</v>
      </c>
      <c r="H35" s="94" t="e">
        <f t="shared" si="3"/>
        <v>#REF!</v>
      </c>
      <c r="I35" s="94">
        <f>'SARDINA AUSTRAL'!P19</f>
        <v>5</v>
      </c>
      <c r="J35" s="94" t="e">
        <f t="shared" si="4"/>
        <v>#REF!</v>
      </c>
      <c r="K35" s="95" t="e">
        <f t="shared" si="5"/>
        <v>#REF!</v>
      </c>
    </row>
    <row r="36" spans="4:11">
      <c r="D36" s="219"/>
      <c r="E36" s="93" t="s">
        <v>100</v>
      </c>
      <c r="F36" s="94"/>
      <c r="G36" s="94">
        <v>5</v>
      </c>
      <c r="H36" s="94">
        <v>5</v>
      </c>
      <c r="I36" s="94">
        <v>5</v>
      </c>
      <c r="J36" s="94">
        <f>H36-I36</f>
        <v>0</v>
      </c>
      <c r="K36" s="95">
        <f>I36/H36</f>
        <v>1</v>
      </c>
    </row>
    <row r="37" spans="4:11">
      <c r="D37" s="215" t="s">
        <v>87</v>
      </c>
      <c r="E37" s="216"/>
      <c r="F37" s="96">
        <f>SUM(F24:F35)</f>
        <v>6365.9579999999996</v>
      </c>
      <c r="G37" s="96" t="e">
        <f>SUM(G24:G36)</f>
        <v>#REF!</v>
      </c>
      <c r="H37" s="96" t="e">
        <f>+F37+G37</f>
        <v>#REF!</v>
      </c>
      <c r="I37" s="96">
        <f>SUM(I24:I36)</f>
        <v>2036.069</v>
      </c>
      <c r="J37" s="97" t="e">
        <f>H37-I37</f>
        <v>#REF!</v>
      </c>
      <c r="K37" s="98" t="e">
        <f>I37/H37</f>
        <v>#REF!</v>
      </c>
    </row>
    <row r="41" spans="4:11" ht="56.25">
      <c r="D41" s="99" t="s">
        <v>6</v>
      </c>
      <c r="E41" s="99" t="s">
        <v>74</v>
      </c>
      <c r="F41" s="99" t="s">
        <v>56</v>
      </c>
      <c r="G41" s="99" t="s">
        <v>57</v>
      </c>
      <c r="H41" s="99" t="s">
        <v>58</v>
      </c>
    </row>
    <row r="42" spans="4:11">
      <c r="D42" s="100">
        <v>4265</v>
      </c>
      <c r="E42" s="86">
        <v>0</v>
      </c>
      <c r="F42" s="101">
        <v>1310.163</v>
      </c>
      <c r="G42" s="103">
        <v>2954.837</v>
      </c>
      <c r="H42" s="102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2"/>
  <sheetViews>
    <sheetView tabSelected="1" zoomScaleNormal="100" workbookViewId="0">
      <selection activeCell="D21" sqref="D21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19"/>
  </cols>
  <sheetData>
    <row r="1" spans="1:18" s="24" customFormat="1"/>
    <row r="2" spans="1:18" s="18" customFormat="1" ht="31.5" customHeight="1">
      <c r="A2" s="17"/>
      <c r="B2" s="224" t="s">
        <v>127</v>
      </c>
      <c r="C2" s="224"/>
      <c r="D2" s="224"/>
      <c r="E2" s="224"/>
      <c r="F2" s="224"/>
      <c r="G2" s="224"/>
      <c r="H2" s="224"/>
      <c r="I2" s="224"/>
      <c r="J2" s="17"/>
      <c r="K2" s="17"/>
      <c r="L2" s="17"/>
      <c r="M2" s="17"/>
      <c r="N2" s="17"/>
      <c r="O2" s="17"/>
      <c r="P2" s="17"/>
      <c r="Q2" s="17"/>
      <c r="R2" s="17"/>
    </row>
    <row r="3" spans="1:18" s="18" customFormat="1" ht="20.25" customHeight="1">
      <c r="A3" s="17"/>
      <c r="B3" s="223"/>
      <c r="C3" s="223"/>
      <c r="D3" s="223"/>
      <c r="E3" s="223"/>
      <c r="F3" s="223"/>
      <c r="G3" s="223"/>
      <c r="H3" s="223"/>
      <c r="I3" s="223"/>
      <c r="J3" s="17"/>
      <c r="K3" s="17"/>
      <c r="L3" s="17"/>
      <c r="M3" s="17"/>
      <c r="N3" s="17"/>
      <c r="O3" s="17"/>
      <c r="P3" s="17"/>
      <c r="Q3" s="17"/>
      <c r="R3" s="17"/>
    </row>
    <row r="4" spans="1:18" s="18" customFormat="1" ht="20.25" customHeight="1">
      <c r="A4" s="17"/>
      <c r="B4" s="223">
        <v>45484</v>
      </c>
      <c r="C4" s="223"/>
      <c r="D4" s="223"/>
      <c r="E4" s="223"/>
      <c r="F4" s="223"/>
      <c r="G4" s="223"/>
      <c r="H4" s="223"/>
      <c r="I4" s="223"/>
      <c r="J4" s="17"/>
      <c r="K4" s="17"/>
      <c r="L4" s="17"/>
      <c r="M4" s="17"/>
      <c r="N4" s="17"/>
      <c r="O4" s="17"/>
      <c r="P4" s="17"/>
      <c r="Q4" s="17"/>
      <c r="R4" s="17"/>
    </row>
    <row r="5" spans="1:18" s="19" customFormat="1" ht="15.75" thickBot="1"/>
    <row r="6" spans="1:18" s="19" customFormat="1" ht="44.25" customHeight="1" thickBot="1">
      <c r="B6" s="36" t="s">
        <v>23</v>
      </c>
      <c r="C6" s="37" t="s">
        <v>24</v>
      </c>
      <c r="D6" s="38" t="s">
        <v>25</v>
      </c>
      <c r="E6" s="38" t="s">
        <v>5</v>
      </c>
      <c r="F6" s="38" t="s">
        <v>6</v>
      </c>
      <c r="G6" s="38" t="s">
        <v>7</v>
      </c>
      <c r="H6" s="38" t="s">
        <v>8</v>
      </c>
      <c r="I6" s="39" t="s">
        <v>26</v>
      </c>
      <c r="J6" s="49"/>
    </row>
    <row r="7" spans="1:18" s="19" customFormat="1">
      <c r="B7" s="220" t="s">
        <v>28</v>
      </c>
      <c r="C7" s="40" t="s">
        <v>27</v>
      </c>
      <c r="D7" s="171">
        <f>'SARDINA AUSTRAL'!F20</f>
        <v>6607.0049999999992</v>
      </c>
      <c r="E7" s="42">
        <f>'SARDINA AUSTRAL'!G7+'SARDINA AUSTRAL'!G8+'SARDINA AUSTRAL'!G9+'SARDINA AUSTRAL'!G10+'SARDINA AUSTRAL'!G11+'SARDINA AUSTRAL'!G12+'SARDINA AUSTRAL'!G13+'SARDINA AUSTRAL'!G14+'SARDINA AUSTRAL'!G15+'SARDINA AUSTRAL'!G16+'SARDINA AUSTRAL'!G17+'SARDINA AUSTRAL'!G18+'SARDINA AUSTRAL'!G19</f>
        <v>2.8421709430404007E-14</v>
      </c>
      <c r="F7" s="41">
        <f>'SARDINA AUSTRAL'!O20</f>
        <v>6435.9579999999996</v>
      </c>
      <c r="G7" s="69">
        <f>'SARDINA AUSTRAL'!P7+'SARDINA AUSTRAL'!P8+'SARDINA AUSTRAL'!P9+'SARDINA AUSTRAL'!P10+'SARDINA AUSTRAL'!P11+'SARDINA AUSTRAL'!P12+'SARDINA AUSTRAL'!P13+'SARDINA AUSTRAL'!P14+'SARDINA AUSTRAL'!P15+'SARDINA AUSTRAL'!P16+'SARDINA AUSTRAL'!P18+'SARDINA AUSTRAL'!P19</f>
        <v>2031.069</v>
      </c>
      <c r="H7" s="41">
        <f>'SARDINA AUSTRAL'!Q7+'SARDINA AUSTRAL'!Q8+'SARDINA AUSTRAL'!Q9+'SARDINA AUSTRAL'!Q10+'SARDINA AUSTRAL'!Q11+'SARDINA AUSTRAL'!Q12+'SARDINA AUSTRAL'!Q13+'SARDINA AUSTRAL'!Q14+'SARDINA AUSTRAL'!Q15+'SARDINA AUSTRAL'!Q16+'SARDINA AUSTRAL'!Q18+'SARDINA AUSTRAL'!Q19</f>
        <v>4404.8889999999992</v>
      </c>
      <c r="I7" s="65">
        <f>+G7/F7</f>
        <v>0.31558145656015779</v>
      </c>
    </row>
    <row r="8" spans="1:18" s="19" customFormat="1">
      <c r="B8" s="221"/>
      <c r="C8" s="46" t="s">
        <v>117</v>
      </c>
      <c r="D8" s="167" t="s">
        <v>53</v>
      </c>
      <c r="E8" s="48">
        <v>0</v>
      </c>
      <c r="F8" s="47">
        <f>E8</f>
        <v>0</v>
      </c>
      <c r="G8" s="69" t="e">
        <f>'SARDINA AUSTRAL'!#REF!</f>
        <v>#REF!</v>
      </c>
      <c r="H8" s="47" t="e">
        <f>F8-G8</f>
        <v>#REF!</v>
      </c>
      <c r="I8" s="68" t="e">
        <f>G8/F8</f>
        <v>#REF!</v>
      </c>
    </row>
    <row r="9" spans="1:18" s="19" customFormat="1">
      <c r="B9" s="221"/>
      <c r="C9" s="22" t="s">
        <v>10</v>
      </c>
      <c r="D9" s="20">
        <v>35</v>
      </c>
      <c r="E9" s="21"/>
      <c r="F9" s="43">
        <f t="shared" ref="F9:F15" si="0">+E9+D9</f>
        <v>35</v>
      </c>
      <c r="G9" s="44">
        <f>'Investigación '!D12</f>
        <v>0</v>
      </c>
      <c r="H9" s="43">
        <f>'Investigación '!E12</f>
        <v>0</v>
      </c>
      <c r="I9" s="66" t="e">
        <f>'Investigación '!F12</f>
        <v>#DIV/0!</v>
      </c>
    </row>
    <row r="10" spans="1:18" s="19" customFormat="1" ht="26.25" customHeight="1">
      <c r="B10" s="221"/>
      <c r="C10" s="22" t="s">
        <v>11</v>
      </c>
      <c r="D10" s="20">
        <f>'Consumo Humano '!D8</f>
        <v>0</v>
      </c>
      <c r="E10" s="21"/>
      <c r="F10" s="43">
        <f t="shared" si="0"/>
        <v>0</v>
      </c>
      <c r="G10" s="44">
        <f>'Consumo Humano '!E8</f>
        <v>0</v>
      </c>
      <c r="H10" s="43">
        <f t="shared" ref="H10:H15" si="1">+F10-G10</f>
        <v>0</v>
      </c>
      <c r="I10" s="66" t="e">
        <f>+G10/F10</f>
        <v>#DIV/0!</v>
      </c>
    </row>
    <row r="11" spans="1:18" s="19" customFormat="1" ht="22.5" customHeight="1" thickBot="1">
      <c r="B11" s="222"/>
      <c r="C11" s="23" t="s">
        <v>12</v>
      </c>
      <c r="D11" s="168">
        <v>70</v>
      </c>
      <c r="E11" s="34"/>
      <c r="F11" s="45">
        <f t="shared" si="0"/>
        <v>70</v>
      </c>
      <c r="G11" s="35">
        <v>0</v>
      </c>
      <c r="H11" s="45">
        <f t="shared" si="1"/>
        <v>70</v>
      </c>
      <c r="I11" s="67">
        <f>+G11/F11</f>
        <v>0</v>
      </c>
    </row>
    <row r="12" spans="1:18" s="19" customFormat="1">
      <c r="B12" s="221" t="s">
        <v>29</v>
      </c>
      <c r="C12" s="46" t="s">
        <v>30</v>
      </c>
      <c r="D12" s="47">
        <f>'SARDINA AUSTRAL'!F23</f>
        <v>4319</v>
      </c>
      <c r="E12" s="48">
        <f>'SARDINA AUSTRAL'!G23</f>
        <v>0</v>
      </c>
      <c r="F12" s="47">
        <f>'SARDINA AUSTRAL'!O23</f>
        <v>4319</v>
      </c>
      <c r="G12" s="69">
        <f>'SARDINA AUSTRAL'!I23</f>
        <v>687.33199999999999</v>
      </c>
      <c r="H12" s="47">
        <f>'SARDINA AUSTRAL'!Q23</f>
        <v>3631.6680000000001</v>
      </c>
      <c r="I12" s="68">
        <f>'SARDINA AUSTRAL'!R23</f>
        <v>0.15914146793239176</v>
      </c>
    </row>
    <row r="13" spans="1:18" s="19" customFormat="1" ht="19.5" customHeight="1">
      <c r="B13" s="221"/>
      <c r="C13" s="22" t="s">
        <v>10</v>
      </c>
      <c r="D13" s="20">
        <v>35</v>
      </c>
      <c r="E13" s="21"/>
      <c r="F13" s="43">
        <f t="shared" si="0"/>
        <v>35</v>
      </c>
      <c r="G13" s="44">
        <f>'Investigación '!D13</f>
        <v>0</v>
      </c>
      <c r="H13" s="43">
        <f>'Investigación '!E13</f>
        <v>0</v>
      </c>
      <c r="I13" s="66" t="e">
        <f>'Investigación '!F13</f>
        <v>#DIV/0!</v>
      </c>
    </row>
    <row r="14" spans="1:18" s="19" customFormat="1" ht="21" customHeight="1">
      <c r="B14" s="221"/>
      <c r="C14" s="22" t="s">
        <v>11</v>
      </c>
      <c r="D14" s="20">
        <v>0</v>
      </c>
      <c r="E14" s="21"/>
      <c r="F14" s="43">
        <f t="shared" si="0"/>
        <v>0</v>
      </c>
      <c r="G14" s="44">
        <v>0</v>
      </c>
      <c r="H14" s="43">
        <f t="shared" si="1"/>
        <v>0</v>
      </c>
      <c r="I14" s="66">
        <v>0</v>
      </c>
    </row>
    <row r="15" spans="1:18" s="19" customFormat="1">
      <c r="B15" s="221"/>
      <c r="C15" s="141" t="s">
        <v>12</v>
      </c>
      <c r="D15" s="142">
        <v>0</v>
      </c>
      <c r="E15" s="143"/>
      <c r="F15" s="144">
        <f t="shared" si="0"/>
        <v>0</v>
      </c>
      <c r="G15" s="145">
        <v>0</v>
      </c>
      <c r="H15" s="144">
        <f t="shared" si="1"/>
        <v>0</v>
      </c>
      <c r="I15" s="146">
        <v>0</v>
      </c>
    </row>
    <row r="16" spans="1:18" s="19" customFormat="1">
      <c r="B16" s="147"/>
      <c r="C16" s="147"/>
      <c r="D16" s="164">
        <f>SUM(D7:D15)</f>
        <v>11066.004999999999</v>
      </c>
      <c r="E16" s="163">
        <f>SUM(E7:E15)</f>
        <v>2.8421709430404007E-14</v>
      </c>
      <c r="F16" s="163">
        <f>SUM(F7:F15)</f>
        <v>10894.957999999999</v>
      </c>
      <c r="G16" s="164" t="e">
        <f>SUM(G7:G15)</f>
        <v>#REF!</v>
      </c>
      <c r="H16" s="165"/>
      <c r="I16" s="165"/>
    </row>
    <row r="17" spans="2:2" s="19" customFormat="1"/>
    <row r="18" spans="2:2" s="19" customFormat="1"/>
    <row r="19" spans="2:2" s="19" customFormat="1">
      <c r="B19" s="166"/>
    </row>
    <row r="20" spans="2:2" s="19" customFormat="1"/>
    <row r="21" spans="2:2" s="19" customFormat="1"/>
    <row r="22" spans="2:2" s="19" customFormat="1"/>
    <row r="23" spans="2:2" s="19" customFormat="1"/>
    <row r="24" spans="2:2" s="19" customFormat="1"/>
    <row r="25" spans="2:2" s="19" customFormat="1"/>
    <row r="26" spans="2:2" s="19" customFormat="1"/>
    <row r="27" spans="2:2" s="19" customFormat="1"/>
    <row r="28" spans="2:2" s="19" customFormat="1"/>
    <row r="29" spans="2:2" s="19" customFormat="1"/>
    <row r="30" spans="2:2" s="19" customFormat="1"/>
    <row r="31" spans="2:2" s="19" customFormat="1"/>
    <row r="32" spans="2:2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</sheetData>
  <mergeCells count="5">
    <mergeCell ref="B7:B11"/>
    <mergeCell ref="B12:B15"/>
    <mergeCell ref="B4:I4"/>
    <mergeCell ref="B2:I2"/>
    <mergeCell ref="B3:I3"/>
  </mergeCells>
  <conditionalFormatting sqref="G7:G15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K1585"/>
  <sheetViews>
    <sheetView topLeftCell="A7" zoomScale="85" zoomScaleNormal="85" workbookViewId="0">
      <selection activeCell="C33" sqref="C33:E34"/>
    </sheetView>
  </sheetViews>
  <sheetFormatPr baseColWidth="10" defaultRowHeight="15.75"/>
  <cols>
    <col min="1" max="1" width="3.5703125" style="1" customWidth="1"/>
    <col min="2" max="2" width="15.140625" style="16" customWidth="1"/>
    <col min="3" max="3" width="50" customWidth="1"/>
    <col min="4" max="4" width="10.42578125" bestFit="1" customWidth="1"/>
    <col min="5" max="5" width="10.140625" bestFit="1" customWidth="1"/>
    <col min="6" max="6" width="18.140625" bestFit="1" customWidth="1"/>
    <col min="7" max="7" width="17.5703125" customWidth="1"/>
    <col min="8" max="8" width="16.140625" customWidth="1"/>
    <col min="9" max="9" width="15.42578125" customWidth="1"/>
    <col min="10" max="10" width="16.85546875" bestFit="1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240" t="s">
        <v>128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47">
        <f>+Resumen_año_24!B4</f>
        <v>45484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243" t="s">
        <v>69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56" t="s">
        <v>58</v>
      </c>
      <c r="L6" s="5" t="s">
        <v>60</v>
      </c>
      <c r="M6" s="9" t="s">
        <v>54</v>
      </c>
      <c r="N6" s="11" t="s">
        <v>68</v>
      </c>
      <c r="O6" s="8" t="s">
        <v>6</v>
      </c>
      <c r="P6" s="8" t="s">
        <v>56</v>
      </c>
      <c r="Q6" s="8" t="s">
        <v>57</v>
      </c>
      <c r="R6" s="8" t="s">
        <v>58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 thickBot="1">
      <c r="B7" s="250" t="s">
        <v>62</v>
      </c>
      <c r="C7" s="188" t="s">
        <v>13</v>
      </c>
      <c r="D7" s="172">
        <v>104</v>
      </c>
      <c r="E7" s="173" t="s">
        <v>113</v>
      </c>
      <c r="F7" s="110">
        <v>365.21300000000002</v>
      </c>
      <c r="G7" s="111"/>
      <c r="H7" s="112">
        <f t="shared" ref="H7:H19" si="0">F7+G7</f>
        <v>365.21300000000002</v>
      </c>
      <c r="I7" s="190">
        <v>152.47400000000002</v>
      </c>
      <c r="J7" s="113">
        <f>H7-I7</f>
        <v>212.739</v>
      </c>
      <c r="K7" s="182">
        <f>I7/H7</f>
        <v>0.41749335319388964</v>
      </c>
      <c r="L7" s="135" t="s">
        <v>53</v>
      </c>
      <c r="M7" s="115">
        <f t="shared" ref="M7:M19" si="1">F7</f>
        <v>365.21300000000002</v>
      </c>
      <c r="N7" s="116">
        <f t="shared" ref="N7:N19" si="2">G7</f>
        <v>0</v>
      </c>
      <c r="O7" s="117">
        <f>M7+N7</f>
        <v>365.21300000000002</v>
      </c>
      <c r="P7" s="118">
        <f t="shared" ref="P7:P19" si="3">I7</f>
        <v>152.47400000000002</v>
      </c>
      <c r="Q7" s="117">
        <f>O7-P7</f>
        <v>212.739</v>
      </c>
      <c r="R7" s="210">
        <f>P7/O7</f>
        <v>0.41749335319388964</v>
      </c>
      <c r="S7" s="3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 thickBot="1">
      <c r="B8" s="250"/>
      <c r="C8" s="189" t="s">
        <v>14</v>
      </c>
      <c r="D8" s="172">
        <v>165</v>
      </c>
      <c r="E8" s="173" t="s">
        <v>113</v>
      </c>
      <c r="F8" s="110">
        <v>1516.249</v>
      </c>
      <c r="G8" s="134"/>
      <c r="H8" s="112">
        <f t="shared" si="0"/>
        <v>1516.249</v>
      </c>
      <c r="I8" s="191">
        <v>337.09899999999993</v>
      </c>
      <c r="J8" s="114">
        <f t="shared" ref="J8:J19" si="4">H8-I8</f>
        <v>1179.1500000000001</v>
      </c>
      <c r="K8" s="158">
        <f>I8/H8</f>
        <v>0.22232430161536787</v>
      </c>
      <c r="L8" s="121" t="s">
        <v>53</v>
      </c>
      <c r="M8" s="115">
        <f t="shared" si="1"/>
        <v>1516.249</v>
      </c>
      <c r="N8" s="116">
        <f t="shared" si="2"/>
        <v>0</v>
      </c>
      <c r="O8" s="117">
        <f t="shared" ref="O8:O19" si="5">M8+N8</f>
        <v>1516.249</v>
      </c>
      <c r="P8" s="118">
        <f t="shared" si="3"/>
        <v>337.09899999999993</v>
      </c>
      <c r="Q8" s="117">
        <f t="shared" ref="Q8:Q20" si="6">O8-P8</f>
        <v>1179.1500000000001</v>
      </c>
      <c r="R8" s="210">
        <f t="shared" ref="R8:R20" si="7">P8/O8</f>
        <v>0.22232430161536787</v>
      </c>
      <c r="S8" s="3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 thickBot="1">
      <c r="B9" s="250"/>
      <c r="C9" s="189" t="s">
        <v>67</v>
      </c>
      <c r="D9" s="172">
        <v>166</v>
      </c>
      <c r="E9" s="173" t="s">
        <v>113</v>
      </c>
      <c r="F9" s="110">
        <v>1031.7760000000001</v>
      </c>
      <c r="G9" s="134">
        <f>304+47.066+305</f>
        <v>656.06600000000003</v>
      </c>
      <c r="H9" s="112">
        <f>F9+G9</f>
        <v>1687.8420000000001</v>
      </c>
      <c r="I9" s="192">
        <v>1123.818</v>
      </c>
      <c r="J9" s="114">
        <f t="shared" si="4"/>
        <v>564.02400000000011</v>
      </c>
      <c r="K9" s="159">
        <f>I9/H9</f>
        <v>0.66583128041605788</v>
      </c>
      <c r="L9" s="64" t="s">
        <v>53</v>
      </c>
      <c r="M9" s="137">
        <f t="shared" si="1"/>
        <v>1031.7760000000001</v>
      </c>
      <c r="N9" s="138">
        <f t="shared" si="2"/>
        <v>656.06600000000003</v>
      </c>
      <c r="O9" s="139">
        <f t="shared" si="5"/>
        <v>1687.8420000000001</v>
      </c>
      <c r="P9" s="140">
        <f t="shared" si="3"/>
        <v>1123.818</v>
      </c>
      <c r="Q9" s="139">
        <f t="shared" si="6"/>
        <v>564.02400000000011</v>
      </c>
      <c r="R9" s="211">
        <f t="shared" si="7"/>
        <v>0.66583128041605788</v>
      </c>
      <c r="S9" s="3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s="24" customFormat="1" ht="21.95" customHeight="1" thickBot="1">
      <c r="B10" s="250"/>
      <c r="C10" s="189" t="s">
        <v>15</v>
      </c>
      <c r="D10" s="172">
        <v>167</v>
      </c>
      <c r="E10" s="173" t="s">
        <v>113</v>
      </c>
      <c r="F10" s="110">
        <v>336.39100000000002</v>
      </c>
      <c r="G10" s="174"/>
      <c r="H10" s="112">
        <f t="shared" si="0"/>
        <v>336.39100000000002</v>
      </c>
      <c r="I10" s="162">
        <v>0</v>
      </c>
      <c r="J10" s="114">
        <f t="shared" si="4"/>
        <v>336.39100000000002</v>
      </c>
      <c r="K10" s="159">
        <f>I10/J10</f>
        <v>0</v>
      </c>
      <c r="L10" s="64"/>
      <c r="M10" s="137">
        <f t="shared" si="1"/>
        <v>336.39100000000002</v>
      </c>
      <c r="N10" s="175">
        <f t="shared" si="2"/>
        <v>0</v>
      </c>
      <c r="O10" s="176">
        <f t="shared" si="5"/>
        <v>336.39100000000002</v>
      </c>
      <c r="P10" s="177">
        <f t="shared" si="3"/>
        <v>0</v>
      </c>
      <c r="Q10" s="176">
        <f t="shared" si="6"/>
        <v>336.39100000000002</v>
      </c>
      <c r="R10" s="211">
        <f t="shared" si="7"/>
        <v>0</v>
      </c>
      <c r="S10" s="212"/>
    </row>
    <row r="11" spans="1:1389" ht="21.95" customHeight="1" thickBot="1">
      <c r="B11" s="250"/>
      <c r="C11" s="189" t="s">
        <v>118</v>
      </c>
      <c r="D11" s="172">
        <v>170</v>
      </c>
      <c r="E11" s="173" t="s">
        <v>113</v>
      </c>
      <c r="F11" s="110">
        <v>521.76</v>
      </c>
      <c r="G11" s="134">
        <f>-30</f>
        <v>-30</v>
      </c>
      <c r="H11" s="112">
        <f t="shared" si="0"/>
        <v>491.76</v>
      </c>
      <c r="I11" s="285">
        <v>251.60000000000002</v>
      </c>
      <c r="J11" s="114">
        <f t="shared" si="4"/>
        <v>240.15999999999997</v>
      </c>
      <c r="K11" s="159">
        <f>I11/H11</f>
        <v>0.51163169025540922</v>
      </c>
      <c r="L11" s="70" t="s">
        <v>53</v>
      </c>
      <c r="M11" s="137">
        <f t="shared" si="1"/>
        <v>521.76</v>
      </c>
      <c r="N11" s="138">
        <f t="shared" si="2"/>
        <v>-30</v>
      </c>
      <c r="O11" s="139">
        <f t="shared" si="5"/>
        <v>491.76</v>
      </c>
      <c r="P11" s="140">
        <f t="shared" si="3"/>
        <v>251.60000000000002</v>
      </c>
      <c r="Q11" s="139">
        <f t="shared" si="6"/>
        <v>240.15999999999997</v>
      </c>
      <c r="R11" s="211">
        <f t="shared" si="7"/>
        <v>0.51163169025540922</v>
      </c>
      <c r="S11" s="3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 thickBot="1">
      <c r="B12" s="250"/>
      <c r="C12" s="189" t="s">
        <v>16</v>
      </c>
      <c r="D12" s="172">
        <v>5554</v>
      </c>
      <c r="E12" s="173" t="s">
        <v>113</v>
      </c>
      <c r="F12" s="110">
        <v>244.971</v>
      </c>
      <c r="G12" s="136"/>
      <c r="H12" s="112">
        <f t="shared" si="0"/>
        <v>244.971</v>
      </c>
      <c r="I12" s="162">
        <v>0</v>
      </c>
      <c r="J12" s="114">
        <f t="shared" si="4"/>
        <v>244.971</v>
      </c>
      <c r="K12" s="159">
        <f>I12/H12</f>
        <v>0</v>
      </c>
      <c r="L12" s="64" t="s">
        <v>53</v>
      </c>
      <c r="M12" s="137">
        <f t="shared" si="1"/>
        <v>244.971</v>
      </c>
      <c r="N12" s="138">
        <f t="shared" si="2"/>
        <v>0</v>
      </c>
      <c r="O12" s="139">
        <f t="shared" si="5"/>
        <v>244.971</v>
      </c>
      <c r="P12" s="140">
        <f t="shared" si="3"/>
        <v>0</v>
      </c>
      <c r="Q12" s="139">
        <f t="shared" si="6"/>
        <v>244.971</v>
      </c>
      <c r="R12" s="211">
        <f t="shared" si="7"/>
        <v>0</v>
      </c>
      <c r="S12" s="3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 thickBot="1">
      <c r="B13" s="250"/>
      <c r="C13" s="189" t="s">
        <v>17</v>
      </c>
      <c r="D13" s="172">
        <v>5880</v>
      </c>
      <c r="E13" s="173" t="s">
        <v>113</v>
      </c>
      <c r="F13" s="110">
        <v>741.86300000000006</v>
      </c>
      <c r="G13" s="134">
        <f>-304-305+100</f>
        <v>-509</v>
      </c>
      <c r="H13" s="112">
        <f>F13+G13</f>
        <v>232.86300000000006</v>
      </c>
      <c r="I13" s="193">
        <v>69.908000000000001</v>
      </c>
      <c r="J13" s="114">
        <f>H13-I13</f>
        <v>162.95500000000004</v>
      </c>
      <c r="K13" s="159">
        <f>I13/H13</f>
        <v>0.30021085359202615</v>
      </c>
      <c r="L13" s="64" t="s">
        <v>53</v>
      </c>
      <c r="M13" s="137">
        <f t="shared" si="1"/>
        <v>741.86300000000006</v>
      </c>
      <c r="N13" s="138">
        <f t="shared" si="2"/>
        <v>-509</v>
      </c>
      <c r="O13" s="139">
        <f t="shared" si="5"/>
        <v>232.86300000000006</v>
      </c>
      <c r="P13" s="140">
        <f t="shared" si="3"/>
        <v>69.908000000000001</v>
      </c>
      <c r="Q13" s="139">
        <f t="shared" si="6"/>
        <v>162.95500000000004</v>
      </c>
      <c r="R13" s="211">
        <f t="shared" si="7"/>
        <v>0.30021085359202615</v>
      </c>
      <c r="S13" s="3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s="195" customFormat="1" ht="27.75" customHeight="1" thickBot="1">
      <c r="B14" s="250"/>
      <c r="C14" s="196" t="s">
        <v>18</v>
      </c>
      <c r="D14" s="197">
        <v>171</v>
      </c>
      <c r="E14" s="198" t="s">
        <v>113</v>
      </c>
      <c r="F14" s="199">
        <v>47.066000000000003</v>
      </c>
      <c r="G14" s="200">
        <f>-47.066</f>
        <v>-47.066000000000003</v>
      </c>
      <c r="H14" s="201">
        <f t="shared" si="0"/>
        <v>0</v>
      </c>
      <c r="I14" s="202">
        <v>0</v>
      </c>
      <c r="J14" s="203">
        <f t="shared" si="4"/>
        <v>0</v>
      </c>
      <c r="K14" s="204">
        <v>0</v>
      </c>
      <c r="L14" s="205">
        <v>45414</v>
      </c>
      <c r="M14" s="206">
        <f t="shared" si="1"/>
        <v>47.066000000000003</v>
      </c>
      <c r="N14" s="207">
        <f t="shared" si="2"/>
        <v>-47.066000000000003</v>
      </c>
      <c r="O14" s="208">
        <f t="shared" si="5"/>
        <v>0</v>
      </c>
      <c r="P14" s="209">
        <f t="shared" si="3"/>
        <v>0</v>
      </c>
      <c r="Q14" s="208">
        <f t="shared" si="6"/>
        <v>0</v>
      </c>
      <c r="R14" s="213">
        <v>0</v>
      </c>
      <c r="S14" s="214"/>
    </row>
    <row r="15" spans="1:1389" ht="59.25" customHeight="1" thickBot="1">
      <c r="B15" s="250"/>
      <c r="C15" s="189" t="s">
        <v>59</v>
      </c>
      <c r="D15" s="172">
        <v>6601</v>
      </c>
      <c r="E15" s="173" t="s">
        <v>113</v>
      </c>
      <c r="F15" s="110">
        <v>0</v>
      </c>
      <c r="G15" s="134"/>
      <c r="H15" s="112">
        <f t="shared" si="0"/>
        <v>0</v>
      </c>
      <c r="I15" s="162">
        <v>0</v>
      </c>
      <c r="J15" s="114">
        <f t="shared" si="4"/>
        <v>0</v>
      </c>
      <c r="K15" s="159" t="e">
        <f>I15/H15</f>
        <v>#DIV/0!</v>
      </c>
      <c r="L15" s="64" t="s">
        <v>53</v>
      </c>
      <c r="M15" s="137">
        <f t="shared" si="1"/>
        <v>0</v>
      </c>
      <c r="N15" s="138">
        <f t="shared" si="2"/>
        <v>0</v>
      </c>
      <c r="O15" s="139">
        <f t="shared" si="5"/>
        <v>0</v>
      </c>
      <c r="P15" s="140">
        <f t="shared" si="3"/>
        <v>0</v>
      </c>
      <c r="Q15" s="139">
        <f>O15-P15</f>
        <v>0</v>
      </c>
      <c r="R15" s="211" t="e">
        <f t="shared" si="7"/>
        <v>#DIV/0!</v>
      </c>
      <c r="S15" s="3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7.75" customHeight="1" thickBot="1">
      <c r="B16" s="250"/>
      <c r="C16" s="189" t="s">
        <v>19</v>
      </c>
      <c r="D16" s="172">
        <v>176</v>
      </c>
      <c r="E16" s="173" t="s">
        <v>113</v>
      </c>
      <c r="F16" s="110">
        <v>1252.759</v>
      </c>
      <c r="G16" s="134"/>
      <c r="H16" s="112">
        <f t="shared" si="0"/>
        <v>1252.759</v>
      </c>
      <c r="I16" s="194">
        <v>54.553999999999995</v>
      </c>
      <c r="J16" s="114">
        <f t="shared" si="4"/>
        <v>1198.2049999999999</v>
      </c>
      <c r="K16" s="159">
        <f t="shared" ref="K16:K19" si="8">I16/H16</f>
        <v>4.3547082878670193E-2</v>
      </c>
      <c r="L16" s="64" t="s">
        <v>53</v>
      </c>
      <c r="M16" s="137">
        <f t="shared" si="1"/>
        <v>1252.759</v>
      </c>
      <c r="N16" s="138">
        <f t="shared" si="2"/>
        <v>0</v>
      </c>
      <c r="O16" s="139">
        <f t="shared" si="5"/>
        <v>1252.759</v>
      </c>
      <c r="P16" s="140">
        <f t="shared" si="3"/>
        <v>54.553999999999995</v>
      </c>
      <c r="Q16" s="139">
        <f t="shared" si="6"/>
        <v>1198.2049999999999</v>
      </c>
      <c r="R16" s="211">
        <f t="shared" si="7"/>
        <v>4.3547082878670193E-2</v>
      </c>
      <c r="S16" s="3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customFormat="1" ht="27.75" customHeight="1" thickBot="1">
      <c r="A17" s="1"/>
      <c r="B17" s="250"/>
      <c r="C17" s="189" t="s">
        <v>131</v>
      </c>
      <c r="D17" s="172"/>
      <c r="E17" s="173" t="s">
        <v>113</v>
      </c>
      <c r="F17" s="110">
        <v>241.047</v>
      </c>
      <c r="G17" s="134">
        <f>30-100</f>
        <v>-70</v>
      </c>
      <c r="H17" s="112">
        <f t="shared" si="0"/>
        <v>171.047</v>
      </c>
      <c r="I17" s="194">
        <v>36.616</v>
      </c>
      <c r="J17" s="114">
        <f t="shared" si="4"/>
        <v>134.43099999999998</v>
      </c>
      <c r="K17" s="169">
        <f>I17/H17</f>
        <v>0.21406981706782346</v>
      </c>
      <c r="L17" s="170"/>
      <c r="M17" s="137">
        <f t="shared" si="1"/>
        <v>241.047</v>
      </c>
      <c r="N17" s="138"/>
      <c r="O17" s="139"/>
      <c r="P17" s="140"/>
      <c r="Q17" s="139"/>
      <c r="R17" s="211"/>
      <c r="S17" s="3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customFormat="1" ht="33.75" customHeight="1" thickBot="1">
      <c r="A18" s="1"/>
      <c r="B18" s="250"/>
      <c r="C18" s="189" t="s">
        <v>20</v>
      </c>
      <c r="D18" s="172"/>
      <c r="E18" s="173" t="s">
        <v>113</v>
      </c>
      <c r="F18" s="110">
        <v>258.69900000000001</v>
      </c>
      <c r="G18" s="134"/>
      <c r="H18" s="112">
        <f t="shared" si="0"/>
        <v>258.69900000000001</v>
      </c>
      <c r="I18" s="286">
        <v>36.616</v>
      </c>
      <c r="J18" s="114">
        <f t="shared" si="4"/>
        <v>222.08300000000003</v>
      </c>
      <c r="K18" s="159">
        <f t="shared" si="8"/>
        <v>0.14153900865484598</v>
      </c>
      <c r="L18" s="64" t="s">
        <v>53</v>
      </c>
      <c r="M18" s="137">
        <f t="shared" si="1"/>
        <v>258.69900000000001</v>
      </c>
      <c r="N18" s="138">
        <f t="shared" si="2"/>
        <v>0</v>
      </c>
      <c r="O18" s="139">
        <f t="shared" si="5"/>
        <v>258.69900000000001</v>
      </c>
      <c r="P18" s="140">
        <f t="shared" si="3"/>
        <v>36.616</v>
      </c>
      <c r="Q18" s="139">
        <f t="shared" si="6"/>
        <v>222.08300000000003</v>
      </c>
      <c r="R18" s="211">
        <f t="shared" si="7"/>
        <v>0.14153900865484598</v>
      </c>
      <c r="S18" s="3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customFormat="1" ht="18" customHeight="1">
      <c r="A19" s="1"/>
      <c r="B19" s="250"/>
      <c r="C19" s="189" t="s">
        <v>21</v>
      </c>
      <c r="D19" s="172">
        <v>174</v>
      </c>
      <c r="E19" s="173" t="s">
        <v>113</v>
      </c>
      <c r="F19" s="110">
        <v>49.210999999999999</v>
      </c>
      <c r="G19" s="134"/>
      <c r="H19" s="112">
        <f t="shared" si="0"/>
        <v>49.210999999999999</v>
      </c>
      <c r="I19" s="162">
        <v>5</v>
      </c>
      <c r="J19" s="114">
        <f t="shared" si="4"/>
        <v>44.210999999999999</v>
      </c>
      <c r="K19" s="159">
        <f t="shared" si="8"/>
        <v>0.10160330007518645</v>
      </c>
      <c r="L19" s="64"/>
      <c r="M19" s="178">
        <f t="shared" si="1"/>
        <v>49.210999999999999</v>
      </c>
      <c r="N19" s="179">
        <f t="shared" si="2"/>
        <v>0</v>
      </c>
      <c r="O19" s="180">
        <f t="shared" si="5"/>
        <v>49.210999999999999</v>
      </c>
      <c r="P19" s="181">
        <f t="shared" si="3"/>
        <v>5</v>
      </c>
      <c r="Q19" s="180">
        <f t="shared" si="6"/>
        <v>44.210999999999999</v>
      </c>
      <c r="R19" s="211">
        <f t="shared" si="7"/>
        <v>0.10160330007518645</v>
      </c>
      <c r="S19" s="3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25.5" customHeight="1">
      <c r="A20" s="30"/>
      <c r="B20" s="30"/>
      <c r="C20" s="30"/>
      <c r="D20" s="30"/>
      <c r="E20" s="31"/>
      <c r="F20" s="183">
        <f>SUM(F7:F19)</f>
        <v>6607.0049999999992</v>
      </c>
      <c r="G20" s="183">
        <f>SUM(G7:G19)</f>
        <v>0</v>
      </c>
      <c r="H20" s="183">
        <f>SUM(H7:H19)</f>
        <v>6607.0049999999992</v>
      </c>
      <c r="I20" s="183">
        <f>SUM(I7:I19)</f>
        <v>2067.6849999999999</v>
      </c>
      <c r="J20" s="183">
        <f>SUM(J7:J19)</f>
        <v>4539.3199999999988</v>
      </c>
      <c r="K20" s="160">
        <f>I20/H20</f>
        <v>0.31295344865033403</v>
      </c>
      <c r="L20" s="160"/>
      <c r="M20" s="183">
        <f>I20-I21</f>
        <v>2067.6849999999999</v>
      </c>
      <c r="N20" s="184"/>
      <c r="O20" s="185">
        <f>SUM(O7:O19)</f>
        <v>6435.9579999999996</v>
      </c>
      <c r="P20" s="186">
        <f>SUM(P7:P19)</f>
        <v>2031.069</v>
      </c>
      <c r="Q20" s="187">
        <f t="shared" si="6"/>
        <v>4404.8889999999992</v>
      </c>
      <c r="R20" s="160">
        <f t="shared" si="7"/>
        <v>0.31558145656015779</v>
      </c>
      <c r="S20" s="3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" customFormat="1" ht="15" customHeight="1" thickBot="1">
      <c r="A21" s="1"/>
      <c r="B21" s="1"/>
      <c r="C21" s="30"/>
      <c r="D21" s="30"/>
      <c r="E21" s="31"/>
      <c r="F21" s="30"/>
      <c r="G21" s="30"/>
      <c r="H21" s="30"/>
      <c r="I21" s="31"/>
      <c r="J21" s="30"/>
      <c r="K21" s="30"/>
      <c r="L21" s="30"/>
      <c r="M21" s="30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12" customFormat="1" ht="42" customHeight="1" thickBot="1">
      <c r="A22" s="4"/>
      <c r="B22" s="50" t="s">
        <v>0</v>
      </c>
      <c r="C22" s="50" t="s">
        <v>1</v>
      </c>
      <c r="D22" s="51" t="s">
        <v>2</v>
      </c>
      <c r="E22" s="52" t="s">
        <v>3</v>
      </c>
      <c r="F22" s="53" t="s">
        <v>4</v>
      </c>
      <c r="G22" s="52" t="s">
        <v>5</v>
      </c>
      <c r="H22" s="54" t="s">
        <v>6</v>
      </c>
      <c r="I22" s="50" t="s">
        <v>7</v>
      </c>
      <c r="J22" s="55" t="s">
        <v>8</v>
      </c>
      <c r="K22" s="52" t="s">
        <v>9</v>
      </c>
      <c r="L22" s="53" t="s">
        <v>61</v>
      </c>
      <c r="M22" s="9" t="s">
        <v>54</v>
      </c>
      <c r="N22" s="11" t="s">
        <v>55</v>
      </c>
      <c r="O22" s="8" t="s">
        <v>6</v>
      </c>
      <c r="P22" s="8" t="s">
        <v>56</v>
      </c>
      <c r="Q22" s="8" t="s">
        <v>57</v>
      </c>
      <c r="R22" s="8" t="s">
        <v>58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customFormat="1" ht="15" customHeight="1">
      <c r="A23" s="1"/>
      <c r="B23" s="257" t="s">
        <v>63</v>
      </c>
      <c r="C23" s="259" t="s">
        <v>22</v>
      </c>
      <c r="D23" s="228"/>
      <c r="E23" s="265" t="s">
        <v>113</v>
      </c>
      <c r="F23" s="267">
        <v>4319</v>
      </c>
      <c r="G23" s="119"/>
      <c r="H23" s="232">
        <f>+F23-G23</f>
        <v>4319</v>
      </c>
      <c r="I23" s="234">
        <v>687.33199999999999</v>
      </c>
      <c r="J23" s="236">
        <f>H23-I23</f>
        <v>3631.6680000000001</v>
      </c>
      <c r="K23" s="238">
        <f>I23/H23</f>
        <v>0.15914146793239176</v>
      </c>
      <c r="L23" s="230" t="s">
        <v>53</v>
      </c>
      <c r="M23" s="261">
        <f>F23+F24</f>
        <v>4319</v>
      </c>
      <c r="N23" s="263">
        <f>G23+G24</f>
        <v>0</v>
      </c>
      <c r="O23" s="251">
        <f>M23+N23</f>
        <v>4319</v>
      </c>
      <c r="P23" s="255">
        <f>I23+I24</f>
        <v>687.33199999999999</v>
      </c>
      <c r="Q23" s="251">
        <f>O23-P23</f>
        <v>3631.6680000000001</v>
      </c>
      <c r="R23" s="253">
        <f>P23/O23</f>
        <v>0.15914146793239176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customFormat="1" thickBot="1">
      <c r="A24" s="1"/>
      <c r="B24" s="258"/>
      <c r="C24" s="260"/>
      <c r="D24" s="229"/>
      <c r="E24" s="266"/>
      <c r="F24" s="268"/>
      <c r="G24" s="120"/>
      <c r="H24" s="233"/>
      <c r="I24" s="235"/>
      <c r="J24" s="237"/>
      <c r="K24" s="239"/>
      <c r="L24" s="231"/>
      <c r="M24" s="262"/>
      <c r="N24" s="264"/>
      <c r="O24" s="252"/>
      <c r="P24" s="256"/>
      <c r="Q24" s="252"/>
      <c r="R24" s="25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15" customHeight="1">
      <c r="A25" s="1"/>
      <c r="B25" s="1"/>
      <c r="C25" s="1"/>
      <c r="D25" s="1"/>
      <c r="E25" s="1"/>
      <c r="F25" s="14" t="s">
        <v>114</v>
      </c>
      <c r="G25" s="1" t="s">
        <v>114</v>
      </c>
      <c r="H25" s="1" t="s">
        <v>114</v>
      </c>
      <c r="I25" s="87" t="s">
        <v>132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" customFormat="1" ht="15" customHeight="1">
      <c r="A26" s="1"/>
      <c r="B26" s="1"/>
      <c r="C26" s="1"/>
      <c r="D26" s="1"/>
      <c r="E26" s="1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1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3" customFormat="1" ht="15" customHeight="1" thickBot="1">
      <c r="A29" s="1"/>
      <c r="B29" s="225" t="s">
        <v>105</v>
      </c>
      <c r="C29" s="226"/>
      <c r="D29" s="226"/>
      <c r="E29" s="226"/>
      <c r="F29" s="226"/>
      <c r="G29" s="226"/>
      <c r="H29" s="226"/>
      <c r="I29" s="226"/>
      <c r="J29" s="22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4" s="3" customFormat="1" ht="15" customHeight="1">
      <c r="A30" s="1"/>
      <c r="B30" s="161" t="s">
        <v>106</v>
      </c>
      <c r="C30" s="161" t="s">
        <v>103</v>
      </c>
      <c r="D30" s="161" t="s">
        <v>116</v>
      </c>
      <c r="E30" s="161" t="s">
        <v>0</v>
      </c>
      <c r="F30" s="156" t="s">
        <v>3</v>
      </c>
      <c r="G30" s="161" t="s">
        <v>104</v>
      </c>
      <c r="H30" s="161" t="s">
        <v>124</v>
      </c>
      <c r="I30" s="161" t="s">
        <v>8</v>
      </c>
      <c r="J30" s="161" t="s">
        <v>58</v>
      </c>
      <c r="K30" s="1"/>
      <c r="L30" s="15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4" s="3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4" s="3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4" s="3" customFormat="1" ht="15" customHeight="1">
      <c r="A33" s="153"/>
      <c r="B33" s="153"/>
      <c r="C33" s="287"/>
      <c r="D33" s="287"/>
      <c r="E33" s="287" t="s">
        <v>133</v>
      </c>
      <c r="F33" s="153"/>
      <c r="G33" s="153"/>
      <c r="H33" s="153"/>
      <c r="I33" s="153"/>
      <c r="J33" s="153"/>
      <c r="K33" s="15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4" s="3" customFormat="1" ht="15" customHeight="1">
      <c r="A34" s="153"/>
      <c r="B34" s="153"/>
      <c r="C34" s="287" t="s">
        <v>134</v>
      </c>
      <c r="D34" s="287" t="s">
        <v>135</v>
      </c>
      <c r="E34" s="287">
        <v>4.4999999999999998E-2</v>
      </c>
      <c r="F34" s="153"/>
      <c r="G34" s="153"/>
      <c r="H34" s="153"/>
      <c r="I34" s="153"/>
      <c r="J34" s="153"/>
      <c r="K34" s="15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4" s="3" customFormat="1" ht="15" customHeight="1">
      <c r="A35" s="153"/>
      <c r="B35" s="154"/>
      <c r="C35" s="154"/>
      <c r="D35" s="154"/>
      <c r="E35" s="154"/>
      <c r="F35" s="154"/>
      <c r="G35" s="154"/>
      <c r="H35" s="155"/>
      <c r="I35" s="155"/>
      <c r="J35" s="153"/>
      <c r="K35" s="15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53"/>
      <c r="B36" s="155"/>
      <c r="C36" s="155"/>
      <c r="D36" s="155"/>
      <c r="E36" s="155"/>
      <c r="F36" s="155"/>
      <c r="G36" s="155"/>
      <c r="H36" s="155"/>
      <c r="I36" s="155"/>
      <c r="J36" s="153"/>
      <c r="K36" s="15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3" customFormat="1">
      <c r="A92" s="1"/>
      <c r="B92" s="15"/>
      <c r="K92" s="1"/>
      <c r="L92" s="1"/>
      <c r="M92" s="1"/>
      <c r="N92" s="1"/>
      <c r="O92" s="1"/>
      <c r="P92" s="1"/>
      <c r="Q92" s="1"/>
      <c r="R92" s="1"/>
    </row>
    <row r="93" spans="1:18" s="3" customFormat="1">
      <c r="A93" s="1"/>
      <c r="B93" s="15"/>
      <c r="K93" s="1"/>
      <c r="L93" s="1"/>
      <c r="M93" s="1"/>
      <c r="N93" s="1"/>
      <c r="O93" s="1"/>
      <c r="P93" s="1"/>
      <c r="Q93" s="1"/>
      <c r="R93" s="1"/>
    </row>
    <row r="94" spans="1:18" s="3" customFormat="1">
      <c r="A94" s="1"/>
      <c r="B94" s="15"/>
      <c r="K94" s="1"/>
      <c r="L94" s="1"/>
      <c r="M94" s="1"/>
      <c r="N94" s="1"/>
      <c r="O94" s="1"/>
      <c r="P94" s="1"/>
      <c r="Q94" s="1"/>
      <c r="R94" s="1"/>
    </row>
    <row r="95" spans="1:18" s="3" customFormat="1">
      <c r="A95" s="1"/>
      <c r="B95" s="15"/>
      <c r="K95" s="1"/>
      <c r="L95" s="1"/>
      <c r="M95" s="1"/>
      <c r="N95" s="1"/>
      <c r="O95" s="1"/>
      <c r="P95" s="1"/>
      <c r="Q95" s="1"/>
      <c r="R95" s="1"/>
    </row>
    <row r="96" spans="1:18" s="3" customFormat="1">
      <c r="A96" s="1"/>
      <c r="B96" s="15"/>
      <c r="K96" s="1"/>
      <c r="L96" s="1"/>
      <c r="M96" s="1"/>
      <c r="N96" s="1"/>
      <c r="O96" s="1"/>
      <c r="P96" s="1"/>
      <c r="Q96" s="1"/>
      <c r="R96" s="1"/>
    </row>
    <row r="97" spans="1:18" s="3" customFormat="1">
      <c r="A97" s="1"/>
      <c r="B97" s="15"/>
      <c r="K97" s="1"/>
      <c r="L97" s="1"/>
      <c r="O97" s="1"/>
      <c r="P97" s="1"/>
      <c r="Q97" s="1"/>
      <c r="R97" s="1"/>
    </row>
    <row r="98" spans="1:18" s="3" customFormat="1">
      <c r="A98" s="1"/>
      <c r="B98" s="15"/>
      <c r="K98" s="1"/>
      <c r="L98" s="1"/>
      <c r="O98" s="1"/>
      <c r="P98" s="1"/>
      <c r="Q98" s="1"/>
      <c r="R98" s="1"/>
    </row>
    <row r="99" spans="1:18" s="3" customFormat="1">
      <c r="A99" s="1"/>
      <c r="B99" s="15"/>
    </row>
    <row r="100" spans="1:18" s="3" customFormat="1">
      <c r="A100" s="1"/>
      <c r="B100" s="15"/>
    </row>
    <row r="101" spans="1:18" s="3" customFormat="1">
      <c r="A101" s="1"/>
      <c r="B101" s="15"/>
    </row>
    <row r="102" spans="1:18" s="3" customFormat="1">
      <c r="A102" s="1"/>
      <c r="B102" s="15"/>
    </row>
    <row r="103" spans="1:18" s="3" customFormat="1">
      <c r="A103" s="1"/>
      <c r="B103" s="15"/>
    </row>
    <row r="104" spans="1:18" s="3" customFormat="1">
      <c r="A104" s="1"/>
      <c r="B104" s="15"/>
    </row>
    <row r="105" spans="1:18" s="3" customFormat="1">
      <c r="A105" s="1"/>
      <c r="B105" s="15"/>
    </row>
    <row r="106" spans="1:18" s="3" customFormat="1">
      <c r="A106" s="1"/>
      <c r="B106" s="15"/>
    </row>
    <row r="107" spans="1:18" s="3" customFormat="1">
      <c r="A107" s="1"/>
      <c r="B107" s="15"/>
    </row>
    <row r="108" spans="1:18" s="3" customFormat="1">
      <c r="A108" s="1"/>
      <c r="B108" s="15"/>
    </row>
    <row r="109" spans="1:18" s="3" customFormat="1">
      <c r="A109" s="1"/>
      <c r="B109" s="15"/>
    </row>
    <row r="110" spans="1:18" s="3" customFormat="1">
      <c r="A110" s="1"/>
      <c r="B110" s="15"/>
    </row>
    <row r="111" spans="1:18" s="3" customFormat="1">
      <c r="A111" s="1"/>
      <c r="B111" s="15"/>
    </row>
    <row r="112" spans="1:18" s="3" customFormat="1">
      <c r="A112" s="1"/>
      <c r="B112" s="15"/>
    </row>
    <row r="113" spans="1:2" s="3" customFormat="1">
      <c r="A113" s="1"/>
      <c r="B113" s="15"/>
    </row>
    <row r="114" spans="1:2" s="3" customFormat="1">
      <c r="A114" s="1"/>
      <c r="B114" s="15"/>
    </row>
    <row r="115" spans="1:2" s="3" customFormat="1">
      <c r="A115" s="1"/>
      <c r="B115" s="15"/>
    </row>
    <row r="116" spans="1:2" s="3" customFormat="1">
      <c r="A116" s="1"/>
      <c r="B116" s="15"/>
    </row>
    <row r="117" spans="1:2" s="3" customFormat="1">
      <c r="A117" s="1"/>
      <c r="B117" s="15"/>
    </row>
    <row r="118" spans="1:2" s="3" customFormat="1">
      <c r="A118" s="1"/>
      <c r="B118" s="15"/>
    </row>
    <row r="119" spans="1:2" s="3" customFormat="1">
      <c r="A119" s="1"/>
      <c r="B119" s="15"/>
    </row>
    <row r="120" spans="1:2" s="3" customFormat="1">
      <c r="A120" s="1"/>
      <c r="B120" s="15"/>
    </row>
    <row r="121" spans="1:2" s="3" customFormat="1">
      <c r="A121" s="1"/>
      <c r="B121" s="15"/>
    </row>
    <row r="122" spans="1:2" s="3" customFormat="1">
      <c r="A122" s="1"/>
      <c r="B122" s="15"/>
    </row>
    <row r="123" spans="1:2" s="3" customFormat="1">
      <c r="A123" s="1"/>
      <c r="B123" s="15"/>
    </row>
    <row r="124" spans="1:2" s="3" customFormat="1">
      <c r="A124" s="1"/>
      <c r="B124" s="15"/>
    </row>
    <row r="125" spans="1:2" s="3" customFormat="1">
      <c r="A125" s="1"/>
      <c r="B125" s="15"/>
    </row>
    <row r="126" spans="1:2" s="3" customFormat="1">
      <c r="A126" s="1"/>
      <c r="B126" s="15"/>
    </row>
    <row r="127" spans="1:2" s="3" customFormat="1">
      <c r="A127" s="1"/>
      <c r="B127" s="15"/>
    </row>
    <row r="128" spans="1:2" s="3" customFormat="1">
      <c r="A128" s="1"/>
      <c r="B128" s="15"/>
    </row>
    <row r="129" spans="1:2" s="3" customFormat="1">
      <c r="A129" s="1"/>
      <c r="B129" s="15"/>
    </row>
    <row r="130" spans="1:2" s="3" customFormat="1">
      <c r="A130" s="1"/>
      <c r="B130" s="15"/>
    </row>
    <row r="131" spans="1:2" s="3" customFormat="1">
      <c r="A131" s="1"/>
      <c r="B131" s="15"/>
    </row>
    <row r="132" spans="1:2" s="3" customFormat="1">
      <c r="A132" s="1"/>
      <c r="B132" s="15"/>
    </row>
    <row r="133" spans="1:2" s="3" customFormat="1">
      <c r="A133" s="1"/>
      <c r="B133" s="15"/>
    </row>
    <row r="134" spans="1:2" s="3" customFormat="1">
      <c r="A134" s="1"/>
      <c r="B134" s="15"/>
    </row>
    <row r="135" spans="1:2" s="3" customFormat="1">
      <c r="A135" s="1"/>
      <c r="B135" s="15"/>
    </row>
    <row r="136" spans="1:2" s="3" customFormat="1">
      <c r="A136" s="1"/>
      <c r="B136" s="15"/>
    </row>
    <row r="137" spans="1:2" s="3" customFormat="1">
      <c r="A137" s="1"/>
      <c r="B137" s="15"/>
    </row>
    <row r="138" spans="1:2" s="3" customFormat="1">
      <c r="A138" s="1"/>
      <c r="B138" s="15"/>
    </row>
    <row r="139" spans="1:2" s="3" customFormat="1">
      <c r="A139" s="1"/>
      <c r="B139" s="15"/>
    </row>
    <row r="140" spans="1:2" s="3" customFormat="1">
      <c r="A140" s="1"/>
      <c r="B140" s="15"/>
    </row>
    <row r="141" spans="1:2" s="3" customFormat="1">
      <c r="A141" s="1"/>
      <c r="B141" s="15"/>
    </row>
    <row r="142" spans="1:2" s="3" customFormat="1">
      <c r="A142" s="1"/>
      <c r="B142" s="15"/>
    </row>
    <row r="143" spans="1:2" s="3" customFormat="1">
      <c r="A143" s="1"/>
      <c r="B143" s="15"/>
    </row>
    <row r="144" spans="1:2" s="3" customFormat="1">
      <c r="A144" s="1"/>
      <c r="B144" s="15"/>
    </row>
    <row r="145" spans="1:2" s="3" customFormat="1">
      <c r="A145" s="1"/>
      <c r="B145" s="15"/>
    </row>
    <row r="146" spans="1:2" s="3" customFormat="1">
      <c r="A146" s="1"/>
      <c r="B146" s="15"/>
    </row>
    <row r="147" spans="1:2" s="3" customFormat="1">
      <c r="A147" s="1"/>
      <c r="B147" s="15"/>
    </row>
    <row r="148" spans="1:2" s="3" customFormat="1">
      <c r="A148" s="1"/>
      <c r="B148" s="15"/>
    </row>
    <row r="149" spans="1:2" s="3" customFormat="1">
      <c r="A149" s="1"/>
      <c r="B149" s="15"/>
    </row>
    <row r="150" spans="1:2" s="3" customFormat="1">
      <c r="A150" s="1"/>
      <c r="B150" s="15"/>
    </row>
    <row r="151" spans="1:2" s="3" customFormat="1">
      <c r="A151" s="1"/>
      <c r="B151" s="15"/>
    </row>
    <row r="152" spans="1:2" s="3" customFormat="1">
      <c r="A152" s="1"/>
      <c r="B152" s="15"/>
    </row>
    <row r="153" spans="1:2" s="3" customFormat="1">
      <c r="A153" s="1"/>
      <c r="B153" s="15"/>
    </row>
    <row r="154" spans="1:2" s="3" customFormat="1">
      <c r="A154" s="1"/>
      <c r="B154" s="15"/>
    </row>
    <row r="155" spans="1:2" s="3" customFormat="1">
      <c r="A155" s="1"/>
      <c r="B155" s="15"/>
    </row>
    <row r="156" spans="1:2" s="3" customFormat="1">
      <c r="A156" s="1"/>
      <c r="B156" s="15"/>
    </row>
    <row r="157" spans="1:2" s="3" customFormat="1">
      <c r="A157" s="1"/>
      <c r="B157" s="15"/>
    </row>
    <row r="158" spans="1:2" s="3" customFormat="1">
      <c r="A158" s="1"/>
      <c r="B158" s="15"/>
    </row>
    <row r="159" spans="1:2" s="3" customFormat="1">
      <c r="A159" s="1"/>
      <c r="B159" s="15"/>
    </row>
    <row r="160" spans="1:2" s="3" customFormat="1">
      <c r="A160" s="1"/>
      <c r="B160" s="15"/>
    </row>
    <row r="161" spans="1:2" s="3" customFormat="1">
      <c r="A161" s="1"/>
      <c r="B161" s="15"/>
    </row>
    <row r="162" spans="1:2" s="3" customFormat="1">
      <c r="A162" s="1"/>
      <c r="B162" s="15"/>
    </row>
    <row r="163" spans="1:2" s="3" customFormat="1">
      <c r="A163" s="1"/>
      <c r="B163" s="15"/>
    </row>
    <row r="164" spans="1:2" s="3" customFormat="1">
      <c r="A164" s="1"/>
      <c r="B164" s="15"/>
    </row>
    <row r="165" spans="1:2" s="3" customFormat="1">
      <c r="A165" s="1"/>
      <c r="B165" s="15"/>
    </row>
    <row r="166" spans="1:2" s="3" customFormat="1">
      <c r="A166" s="1"/>
      <c r="B166" s="15"/>
    </row>
    <row r="167" spans="1:2" s="3" customFormat="1">
      <c r="A167" s="1"/>
      <c r="B167" s="15"/>
    </row>
    <row r="168" spans="1:2" s="3" customFormat="1">
      <c r="A168" s="1"/>
      <c r="B168" s="15"/>
    </row>
    <row r="169" spans="1:2" s="3" customFormat="1">
      <c r="A169" s="1"/>
      <c r="B169" s="15"/>
    </row>
    <row r="170" spans="1:2" s="3" customFormat="1">
      <c r="A170" s="1"/>
      <c r="B170" s="15"/>
    </row>
    <row r="171" spans="1:2" s="3" customFormat="1">
      <c r="A171" s="1"/>
      <c r="B171" s="15"/>
    </row>
    <row r="172" spans="1:2" s="3" customFormat="1">
      <c r="A172" s="1"/>
      <c r="B172" s="15"/>
    </row>
    <row r="173" spans="1:2" s="3" customFormat="1">
      <c r="A173" s="1"/>
      <c r="B173" s="15"/>
    </row>
    <row r="174" spans="1:2" s="3" customFormat="1">
      <c r="A174" s="1"/>
      <c r="B174" s="15"/>
    </row>
    <row r="175" spans="1:2" s="3" customFormat="1">
      <c r="A175" s="1"/>
      <c r="B175" s="15"/>
    </row>
    <row r="176" spans="1:2" s="3" customFormat="1">
      <c r="A176" s="1"/>
      <c r="B176" s="15"/>
    </row>
    <row r="177" spans="1:2" s="3" customFormat="1">
      <c r="A177" s="1"/>
      <c r="B177" s="15"/>
    </row>
    <row r="178" spans="1:2" s="3" customFormat="1">
      <c r="A178" s="1"/>
      <c r="B178" s="15"/>
    </row>
    <row r="179" spans="1:2" s="3" customFormat="1">
      <c r="A179" s="1"/>
      <c r="B179" s="15"/>
    </row>
    <row r="180" spans="1:2" s="3" customFormat="1">
      <c r="A180" s="1"/>
      <c r="B180" s="15"/>
    </row>
    <row r="181" spans="1:2" s="3" customFormat="1">
      <c r="A181" s="1"/>
      <c r="B181" s="15"/>
    </row>
    <row r="182" spans="1:2" s="3" customFormat="1">
      <c r="A182" s="1"/>
      <c r="B182" s="15"/>
    </row>
    <row r="183" spans="1:2" s="3" customFormat="1">
      <c r="A183" s="1"/>
      <c r="B183" s="15"/>
    </row>
    <row r="184" spans="1:2" s="3" customFormat="1">
      <c r="A184" s="1"/>
      <c r="B184" s="15"/>
    </row>
    <row r="185" spans="1:2" s="3" customFormat="1">
      <c r="A185" s="1"/>
      <c r="B185" s="15"/>
    </row>
    <row r="186" spans="1:2" s="3" customFormat="1">
      <c r="A186" s="1"/>
      <c r="B186" s="15"/>
    </row>
    <row r="187" spans="1:2" s="3" customFormat="1">
      <c r="A187" s="1"/>
      <c r="B187" s="15"/>
    </row>
    <row r="188" spans="1:2" s="3" customFormat="1">
      <c r="A188" s="1"/>
      <c r="B188" s="15"/>
    </row>
    <row r="189" spans="1:2" s="3" customFormat="1">
      <c r="A189" s="1"/>
      <c r="B189" s="15"/>
    </row>
    <row r="190" spans="1:2" s="3" customFormat="1">
      <c r="A190" s="1"/>
      <c r="B190" s="15"/>
    </row>
    <row r="191" spans="1:2" s="3" customFormat="1">
      <c r="A191" s="1"/>
      <c r="B191" s="15"/>
    </row>
    <row r="192" spans="1:2" s="3" customFormat="1">
      <c r="A192" s="1"/>
      <c r="B192" s="15"/>
    </row>
    <row r="193" spans="1:2" s="3" customFormat="1">
      <c r="A193" s="1"/>
      <c r="B193" s="15"/>
    </row>
    <row r="194" spans="1:2" s="3" customFormat="1">
      <c r="A194" s="1"/>
      <c r="B194" s="15"/>
    </row>
    <row r="195" spans="1:2" s="3" customFormat="1">
      <c r="A195" s="1"/>
      <c r="B195" s="15"/>
    </row>
    <row r="196" spans="1:2" s="3" customFormat="1">
      <c r="A196" s="1"/>
      <c r="B196" s="15"/>
    </row>
    <row r="197" spans="1:2" s="3" customFormat="1">
      <c r="A197" s="1"/>
      <c r="B197" s="15"/>
    </row>
    <row r="198" spans="1:2" s="3" customFormat="1">
      <c r="A198" s="1"/>
      <c r="B198" s="15"/>
    </row>
    <row r="199" spans="1:2" s="3" customFormat="1">
      <c r="A199" s="1"/>
      <c r="B199" s="15"/>
    </row>
    <row r="200" spans="1:2" s="3" customFormat="1">
      <c r="A200" s="1"/>
      <c r="B200" s="15"/>
    </row>
    <row r="201" spans="1:2" s="3" customFormat="1">
      <c r="A201" s="1"/>
      <c r="B201" s="15"/>
    </row>
    <row r="202" spans="1:2" s="3" customFormat="1">
      <c r="A202" s="1"/>
      <c r="B202" s="15"/>
    </row>
    <row r="203" spans="1:2" s="3" customFormat="1">
      <c r="A203" s="1"/>
      <c r="B203" s="15"/>
    </row>
    <row r="204" spans="1:2" s="3" customFormat="1">
      <c r="A204" s="1"/>
      <c r="B204" s="15"/>
    </row>
    <row r="205" spans="1:2" s="3" customFormat="1">
      <c r="A205" s="1"/>
      <c r="B205" s="15"/>
    </row>
    <row r="206" spans="1:2" s="3" customFormat="1">
      <c r="A206" s="1"/>
      <c r="B206" s="15"/>
    </row>
    <row r="207" spans="1:2" s="3" customFormat="1">
      <c r="A207" s="1"/>
      <c r="B207" s="15"/>
    </row>
    <row r="208" spans="1:2" s="3" customFormat="1">
      <c r="A208" s="1"/>
      <c r="B208" s="15"/>
    </row>
    <row r="209" spans="1:2" s="3" customFormat="1">
      <c r="A209" s="1"/>
      <c r="B209" s="15"/>
    </row>
    <row r="210" spans="1:2" s="3" customFormat="1">
      <c r="A210" s="1"/>
      <c r="B210" s="15"/>
    </row>
    <row r="211" spans="1:2" s="3" customFormat="1">
      <c r="A211" s="1"/>
      <c r="B211" s="15"/>
    </row>
    <row r="212" spans="1:2" s="3" customFormat="1">
      <c r="A212" s="1"/>
      <c r="B212" s="15"/>
    </row>
    <row r="213" spans="1:2" s="3" customFormat="1">
      <c r="A213" s="1"/>
      <c r="B213" s="15"/>
    </row>
    <row r="214" spans="1:2" s="3" customFormat="1">
      <c r="A214" s="1"/>
      <c r="B214" s="15"/>
    </row>
    <row r="215" spans="1:2" s="3" customFormat="1">
      <c r="A215" s="1"/>
      <c r="B215" s="15"/>
    </row>
    <row r="216" spans="1:2" s="3" customFormat="1">
      <c r="A216" s="1"/>
      <c r="B216" s="15"/>
    </row>
    <row r="217" spans="1:2" s="3" customFormat="1">
      <c r="A217" s="1"/>
      <c r="B217" s="15"/>
    </row>
    <row r="218" spans="1:2" s="3" customFormat="1">
      <c r="A218" s="1"/>
      <c r="B218" s="15"/>
    </row>
    <row r="219" spans="1:2" s="3" customFormat="1">
      <c r="A219" s="1"/>
      <c r="B219" s="15"/>
    </row>
    <row r="220" spans="1:2" s="3" customFormat="1">
      <c r="A220" s="1"/>
      <c r="B220" s="15"/>
    </row>
    <row r="221" spans="1:2" s="3" customFormat="1">
      <c r="A221" s="1"/>
      <c r="B221" s="15"/>
    </row>
    <row r="222" spans="1:2" s="3" customFormat="1">
      <c r="A222" s="1"/>
      <c r="B222" s="15"/>
    </row>
    <row r="223" spans="1:2" s="3" customFormat="1">
      <c r="A223" s="1"/>
      <c r="B223" s="15"/>
    </row>
    <row r="224" spans="1:2" s="3" customFormat="1">
      <c r="A224" s="1"/>
      <c r="B224" s="15"/>
    </row>
    <row r="225" spans="1:2" s="3" customFormat="1">
      <c r="A225" s="1"/>
      <c r="B225" s="15"/>
    </row>
    <row r="226" spans="1:2" s="3" customFormat="1">
      <c r="A226" s="1"/>
      <c r="B226" s="15"/>
    </row>
    <row r="227" spans="1:2" s="3" customFormat="1">
      <c r="A227" s="1"/>
      <c r="B227" s="15"/>
    </row>
    <row r="228" spans="1:2" s="3" customFormat="1">
      <c r="A228" s="1"/>
      <c r="B228" s="15"/>
    </row>
    <row r="229" spans="1:2" s="3" customFormat="1">
      <c r="A229" s="1"/>
      <c r="B229" s="15"/>
    </row>
    <row r="230" spans="1:2" s="3" customFormat="1">
      <c r="A230" s="1"/>
      <c r="B230" s="15"/>
    </row>
    <row r="231" spans="1:2" s="3" customFormat="1">
      <c r="A231" s="1"/>
      <c r="B231" s="15"/>
    </row>
    <row r="232" spans="1:2" s="3" customFormat="1">
      <c r="A232" s="1"/>
      <c r="B232" s="15"/>
    </row>
    <row r="233" spans="1:2" s="3" customFormat="1">
      <c r="A233" s="1"/>
      <c r="B233" s="15"/>
    </row>
    <row r="234" spans="1:2" s="3" customFormat="1">
      <c r="A234" s="1"/>
      <c r="B234" s="15"/>
    </row>
    <row r="235" spans="1:2" s="3" customFormat="1">
      <c r="A235" s="1"/>
      <c r="B235" s="15"/>
    </row>
    <row r="236" spans="1:2" s="3" customFormat="1">
      <c r="A236" s="1"/>
      <c r="B236" s="15"/>
    </row>
    <row r="237" spans="1:2" s="3" customFormat="1">
      <c r="A237" s="1"/>
      <c r="B237" s="15"/>
    </row>
    <row r="238" spans="1:2" s="3" customFormat="1">
      <c r="A238" s="1"/>
      <c r="B238" s="15"/>
    </row>
    <row r="239" spans="1:2" s="3" customFormat="1">
      <c r="A239" s="1"/>
      <c r="B239" s="15"/>
    </row>
    <row r="240" spans="1:2" s="3" customFormat="1">
      <c r="A240" s="1"/>
      <c r="B240" s="15"/>
    </row>
    <row r="241" spans="1:2" s="3" customFormat="1">
      <c r="A241" s="1"/>
      <c r="B241" s="15"/>
    </row>
    <row r="242" spans="1:2" s="3" customFormat="1">
      <c r="A242" s="1"/>
      <c r="B242" s="15"/>
    </row>
    <row r="243" spans="1:2" s="3" customFormat="1">
      <c r="A243" s="1"/>
      <c r="B243" s="15"/>
    </row>
    <row r="244" spans="1:2" s="3" customFormat="1">
      <c r="A244" s="1"/>
      <c r="B244" s="15"/>
    </row>
    <row r="245" spans="1:2" s="3" customFormat="1">
      <c r="A245" s="1"/>
      <c r="B245" s="15"/>
    </row>
    <row r="246" spans="1:2" s="3" customFormat="1">
      <c r="A246" s="1"/>
      <c r="B246" s="15"/>
    </row>
    <row r="247" spans="1:2" s="3" customFormat="1">
      <c r="A247" s="1"/>
      <c r="B247" s="15"/>
    </row>
    <row r="248" spans="1:2" s="3" customFormat="1">
      <c r="A248" s="1"/>
      <c r="B248" s="15"/>
    </row>
    <row r="249" spans="1:2" s="3" customFormat="1">
      <c r="A249" s="1"/>
      <c r="B249" s="15"/>
    </row>
    <row r="250" spans="1:2" s="3" customFormat="1">
      <c r="A250" s="1"/>
      <c r="B250" s="15"/>
    </row>
    <row r="251" spans="1:2" s="3" customFormat="1">
      <c r="A251" s="1"/>
      <c r="B251" s="15"/>
    </row>
    <row r="252" spans="1:2" s="3" customFormat="1">
      <c r="A252" s="1"/>
      <c r="B252" s="15"/>
    </row>
    <row r="253" spans="1:2" s="3" customFormat="1">
      <c r="A253" s="1"/>
      <c r="B253" s="15"/>
    </row>
    <row r="254" spans="1:2" s="3" customFormat="1">
      <c r="A254" s="1"/>
      <c r="B254" s="15"/>
    </row>
    <row r="255" spans="1:2" s="3" customFormat="1">
      <c r="A255" s="1"/>
      <c r="B255" s="15"/>
    </row>
    <row r="256" spans="1:2" s="3" customFormat="1">
      <c r="A256" s="1"/>
      <c r="B256" s="15"/>
    </row>
    <row r="257" spans="1:2" s="3" customFormat="1">
      <c r="A257" s="1"/>
      <c r="B257" s="15"/>
    </row>
    <row r="258" spans="1:2" s="3" customFormat="1">
      <c r="A258" s="1"/>
      <c r="B258" s="15"/>
    </row>
    <row r="259" spans="1:2" s="3" customFormat="1">
      <c r="A259" s="1"/>
      <c r="B259" s="15"/>
    </row>
    <row r="260" spans="1:2" s="3" customFormat="1">
      <c r="A260" s="1"/>
      <c r="B260" s="15"/>
    </row>
    <row r="261" spans="1:2" s="3" customFormat="1">
      <c r="A261" s="1"/>
      <c r="B261" s="15"/>
    </row>
    <row r="262" spans="1:2" s="3" customFormat="1">
      <c r="A262" s="1"/>
      <c r="B262" s="15"/>
    </row>
    <row r="263" spans="1:2" s="3" customFormat="1">
      <c r="A263" s="1"/>
      <c r="B263" s="15"/>
    </row>
    <row r="264" spans="1:2" s="3" customFormat="1">
      <c r="A264" s="1"/>
      <c r="B264" s="15"/>
    </row>
    <row r="265" spans="1:2" s="3" customFormat="1">
      <c r="A265" s="1"/>
      <c r="B265" s="15"/>
    </row>
    <row r="266" spans="1:2" s="3" customFormat="1">
      <c r="A266" s="1"/>
      <c r="B266" s="15"/>
    </row>
    <row r="267" spans="1:2" s="3" customFormat="1">
      <c r="A267" s="1"/>
      <c r="B267" s="15"/>
    </row>
    <row r="268" spans="1:2" s="3" customFormat="1">
      <c r="A268" s="1"/>
      <c r="B268" s="15"/>
    </row>
    <row r="269" spans="1:2" s="3" customFormat="1">
      <c r="A269" s="1"/>
      <c r="B269" s="15"/>
    </row>
    <row r="270" spans="1:2" s="3" customFormat="1">
      <c r="A270" s="1"/>
      <c r="B270" s="15"/>
    </row>
    <row r="271" spans="1:2" s="3" customFormat="1">
      <c r="A271" s="1"/>
      <c r="B271" s="15"/>
    </row>
    <row r="272" spans="1:2" s="3" customFormat="1">
      <c r="A272" s="1"/>
      <c r="B272" s="15"/>
    </row>
    <row r="273" spans="1:2" s="3" customFormat="1">
      <c r="A273" s="1"/>
      <c r="B273" s="15"/>
    </row>
    <row r="274" spans="1:2" s="3" customFormat="1">
      <c r="A274" s="1"/>
      <c r="B274" s="15"/>
    </row>
    <row r="275" spans="1:2" s="3" customFormat="1">
      <c r="A275" s="1"/>
      <c r="B275" s="15"/>
    </row>
    <row r="276" spans="1:2" s="3" customFormat="1">
      <c r="A276" s="1"/>
      <c r="B276" s="15"/>
    </row>
    <row r="277" spans="1:2" s="3" customFormat="1">
      <c r="A277" s="1"/>
      <c r="B277" s="15"/>
    </row>
    <row r="278" spans="1:2" s="3" customFormat="1">
      <c r="A278" s="1"/>
      <c r="B278" s="15"/>
    </row>
    <row r="279" spans="1:2" s="3" customFormat="1">
      <c r="A279" s="1"/>
      <c r="B279" s="15"/>
    </row>
    <row r="280" spans="1:2" s="3" customFormat="1">
      <c r="A280" s="1"/>
      <c r="B280" s="15"/>
    </row>
    <row r="281" spans="1:2" s="3" customFormat="1">
      <c r="A281" s="1"/>
      <c r="B281" s="15"/>
    </row>
    <row r="282" spans="1:2" s="3" customFormat="1">
      <c r="A282" s="1"/>
      <c r="B282" s="15"/>
    </row>
    <row r="283" spans="1:2" s="3" customFormat="1">
      <c r="A283" s="1"/>
      <c r="B283" s="15"/>
    </row>
    <row r="284" spans="1:2" s="3" customFormat="1">
      <c r="A284" s="1"/>
      <c r="B284" s="15"/>
    </row>
    <row r="285" spans="1:2" s="3" customFormat="1">
      <c r="A285" s="1"/>
      <c r="B285" s="15"/>
    </row>
    <row r="286" spans="1:2" s="3" customFormat="1">
      <c r="A286" s="1"/>
      <c r="B286" s="15"/>
    </row>
    <row r="287" spans="1:2" s="3" customFormat="1">
      <c r="A287" s="1"/>
      <c r="B287" s="15"/>
    </row>
    <row r="288" spans="1:2" s="3" customFormat="1">
      <c r="A288" s="1"/>
      <c r="B288" s="15"/>
    </row>
    <row r="289" spans="1:2" s="3" customFormat="1">
      <c r="A289" s="1"/>
      <c r="B289" s="15"/>
    </row>
    <row r="290" spans="1:2" s="3" customFormat="1">
      <c r="A290" s="1"/>
      <c r="B290" s="15"/>
    </row>
    <row r="291" spans="1:2" s="3" customFormat="1">
      <c r="A291" s="1"/>
      <c r="B291" s="15"/>
    </row>
    <row r="292" spans="1:2" s="3" customFormat="1">
      <c r="A292" s="1"/>
      <c r="B292" s="15"/>
    </row>
    <row r="293" spans="1:2" s="3" customFormat="1">
      <c r="A293" s="1"/>
      <c r="B293" s="15"/>
    </row>
    <row r="294" spans="1:2" s="3" customFormat="1">
      <c r="A294" s="1"/>
      <c r="B294" s="15"/>
    </row>
    <row r="295" spans="1:2" s="3" customFormat="1">
      <c r="A295" s="1"/>
      <c r="B295" s="15"/>
    </row>
    <row r="296" spans="1:2" s="3" customFormat="1">
      <c r="A296" s="1"/>
      <c r="B296" s="15"/>
    </row>
    <row r="297" spans="1:2" s="3" customFormat="1">
      <c r="A297" s="1"/>
      <c r="B297" s="15"/>
    </row>
    <row r="298" spans="1:2" s="3" customFormat="1">
      <c r="A298" s="1"/>
      <c r="B298" s="15"/>
    </row>
    <row r="299" spans="1:2" s="3" customFormat="1">
      <c r="A299" s="1"/>
      <c r="B299" s="15"/>
    </row>
    <row r="300" spans="1:2" s="3" customFormat="1">
      <c r="A300" s="1"/>
      <c r="B300" s="15"/>
    </row>
    <row r="301" spans="1:2" s="3" customFormat="1">
      <c r="A301" s="1"/>
      <c r="B301" s="15"/>
    </row>
    <row r="302" spans="1:2" s="3" customFormat="1">
      <c r="A302" s="1"/>
      <c r="B302" s="15"/>
    </row>
    <row r="303" spans="1:2" s="3" customFormat="1">
      <c r="A303" s="1"/>
      <c r="B303" s="15"/>
    </row>
    <row r="304" spans="1:2" s="3" customFormat="1">
      <c r="A304" s="1"/>
      <c r="B304" s="15"/>
    </row>
    <row r="305" spans="1:2" s="3" customFormat="1">
      <c r="A305" s="1"/>
      <c r="B305" s="15"/>
    </row>
    <row r="306" spans="1:2" s="3" customFormat="1">
      <c r="A306" s="1"/>
      <c r="B306" s="15"/>
    </row>
    <row r="307" spans="1:2" s="3" customFormat="1">
      <c r="A307" s="1"/>
      <c r="B307" s="15"/>
    </row>
    <row r="308" spans="1:2" s="3" customFormat="1">
      <c r="A308" s="1"/>
      <c r="B308" s="15"/>
    </row>
    <row r="309" spans="1:2" s="3" customFormat="1">
      <c r="A309" s="1"/>
      <c r="B309" s="15"/>
    </row>
    <row r="310" spans="1:2" s="3" customFormat="1">
      <c r="A310" s="1"/>
      <c r="B310" s="15"/>
    </row>
    <row r="311" spans="1:2" s="3" customFormat="1">
      <c r="A311" s="1"/>
      <c r="B311" s="15"/>
    </row>
    <row r="312" spans="1:2" s="3" customFormat="1">
      <c r="A312" s="1"/>
      <c r="B312" s="15"/>
    </row>
    <row r="313" spans="1:2" s="3" customFormat="1">
      <c r="A313" s="1"/>
      <c r="B313" s="15"/>
    </row>
    <row r="314" spans="1:2" s="3" customFormat="1">
      <c r="A314" s="1"/>
      <c r="B314" s="15"/>
    </row>
    <row r="315" spans="1:2" s="3" customFormat="1">
      <c r="A315" s="1"/>
      <c r="B315" s="15"/>
    </row>
    <row r="316" spans="1:2" s="3" customFormat="1">
      <c r="A316" s="1"/>
      <c r="B316" s="15"/>
    </row>
    <row r="317" spans="1:2" s="3" customFormat="1">
      <c r="A317" s="1"/>
      <c r="B317" s="15"/>
    </row>
    <row r="318" spans="1:2" s="3" customFormat="1">
      <c r="A318" s="1"/>
      <c r="B318" s="15"/>
    </row>
    <row r="319" spans="1:2" s="3" customFormat="1">
      <c r="A319" s="1"/>
      <c r="B319" s="15"/>
    </row>
    <row r="320" spans="1:2" s="3" customFormat="1">
      <c r="A320" s="1"/>
      <c r="B320" s="15"/>
    </row>
    <row r="321" spans="1:2" s="3" customFormat="1">
      <c r="A321" s="1"/>
      <c r="B321" s="15"/>
    </row>
    <row r="322" spans="1:2" s="3" customFormat="1">
      <c r="A322" s="1"/>
      <c r="B322" s="15"/>
    </row>
    <row r="323" spans="1:2" s="3" customFormat="1">
      <c r="A323" s="1"/>
      <c r="B323" s="15"/>
    </row>
    <row r="324" spans="1:2" s="3" customFormat="1">
      <c r="A324" s="1"/>
      <c r="B324" s="15"/>
    </row>
    <row r="325" spans="1:2" s="3" customFormat="1">
      <c r="A325" s="1"/>
      <c r="B325" s="15"/>
    </row>
    <row r="326" spans="1:2" s="3" customFormat="1">
      <c r="A326" s="1"/>
      <c r="B326" s="15"/>
    </row>
    <row r="327" spans="1:2" s="3" customFormat="1">
      <c r="A327" s="1"/>
      <c r="B327" s="15"/>
    </row>
    <row r="328" spans="1:2" s="3" customFormat="1">
      <c r="A328" s="1"/>
      <c r="B328" s="15"/>
    </row>
    <row r="329" spans="1:2" s="3" customFormat="1">
      <c r="A329" s="1"/>
      <c r="B329" s="15"/>
    </row>
    <row r="330" spans="1:2" s="3" customFormat="1">
      <c r="A330" s="1"/>
      <c r="B330" s="15"/>
    </row>
    <row r="331" spans="1:2" s="3" customFormat="1">
      <c r="A331" s="1"/>
      <c r="B331" s="15"/>
    </row>
    <row r="332" spans="1:2" s="3" customFormat="1">
      <c r="A332" s="1"/>
      <c r="B332" s="15"/>
    </row>
    <row r="333" spans="1:2" s="3" customFormat="1">
      <c r="A333" s="1"/>
      <c r="B333" s="15"/>
    </row>
    <row r="334" spans="1:2" s="3" customFormat="1">
      <c r="A334" s="1"/>
      <c r="B334" s="15"/>
    </row>
    <row r="335" spans="1:2" s="3" customFormat="1">
      <c r="A335" s="1"/>
      <c r="B335" s="15"/>
    </row>
    <row r="336" spans="1:2" s="3" customFormat="1">
      <c r="A336" s="1"/>
      <c r="B336" s="15"/>
    </row>
    <row r="337" spans="1:2" s="3" customFormat="1">
      <c r="A337" s="1"/>
      <c r="B337" s="15"/>
    </row>
    <row r="338" spans="1:2" s="3" customFormat="1">
      <c r="A338" s="1"/>
      <c r="B338" s="15"/>
    </row>
    <row r="339" spans="1:2" s="3" customFormat="1">
      <c r="A339" s="1"/>
      <c r="B339" s="15"/>
    </row>
    <row r="340" spans="1:2" s="3" customFormat="1">
      <c r="A340" s="1"/>
      <c r="B340" s="15"/>
    </row>
    <row r="341" spans="1:2" s="3" customFormat="1">
      <c r="A341" s="1"/>
      <c r="B341" s="15"/>
    </row>
    <row r="342" spans="1:2" s="3" customFormat="1">
      <c r="A342" s="1"/>
      <c r="B342" s="15"/>
    </row>
    <row r="343" spans="1:2" s="3" customFormat="1">
      <c r="A343" s="1"/>
      <c r="B343" s="15"/>
    </row>
    <row r="344" spans="1:2" s="3" customFormat="1">
      <c r="A344" s="1"/>
      <c r="B344" s="15"/>
    </row>
    <row r="345" spans="1:2" s="3" customFormat="1">
      <c r="A345" s="1"/>
      <c r="B345" s="15"/>
    </row>
    <row r="346" spans="1:2" s="3" customFormat="1">
      <c r="A346" s="1"/>
      <c r="B346" s="15"/>
    </row>
    <row r="347" spans="1:2" s="3" customFormat="1">
      <c r="A347" s="1"/>
      <c r="B347" s="15"/>
    </row>
    <row r="348" spans="1:2" s="3" customFormat="1">
      <c r="A348" s="1"/>
      <c r="B348" s="15"/>
    </row>
    <row r="349" spans="1:2" s="3" customFormat="1">
      <c r="A349" s="1"/>
      <c r="B349" s="15"/>
    </row>
    <row r="350" spans="1:2" s="3" customFormat="1">
      <c r="A350" s="1"/>
      <c r="B350" s="15"/>
    </row>
    <row r="351" spans="1:2" s="3" customFormat="1">
      <c r="A351" s="1"/>
      <c r="B351" s="15"/>
    </row>
    <row r="352" spans="1:2" s="3" customFormat="1">
      <c r="A352" s="1"/>
      <c r="B352" s="15"/>
    </row>
    <row r="353" spans="1:2" s="3" customFormat="1">
      <c r="A353" s="1"/>
      <c r="B353" s="15"/>
    </row>
    <row r="354" spans="1:2" s="3" customFormat="1">
      <c r="A354" s="1"/>
      <c r="B354" s="15"/>
    </row>
    <row r="355" spans="1:2" s="3" customFormat="1">
      <c r="A355" s="1"/>
      <c r="B355" s="15"/>
    </row>
    <row r="356" spans="1:2" s="3" customFormat="1">
      <c r="A356" s="1"/>
      <c r="B356" s="15"/>
    </row>
    <row r="357" spans="1:2" s="3" customFormat="1">
      <c r="A357" s="1"/>
      <c r="B357" s="15"/>
    </row>
    <row r="358" spans="1:2" s="3" customFormat="1">
      <c r="A358" s="1"/>
      <c r="B358" s="15"/>
    </row>
    <row r="359" spans="1:2" s="3" customFormat="1">
      <c r="A359" s="1"/>
      <c r="B359" s="15"/>
    </row>
    <row r="360" spans="1:2" s="3" customFormat="1">
      <c r="A360" s="1"/>
      <c r="B360" s="15"/>
    </row>
    <row r="361" spans="1:2" s="3" customFormat="1">
      <c r="A361" s="1"/>
      <c r="B361" s="15"/>
    </row>
    <row r="362" spans="1:2" s="3" customFormat="1">
      <c r="A362" s="1"/>
      <c r="B362" s="15"/>
    </row>
    <row r="363" spans="1:2" s="3" customFormat="1">
      <c r="A363" s="1"/>
      <c r="B363" s="15"/>
    </row>
    <row r="364" spans="1:2" s="3" customFormat="1">
      <c r="A364" s="1"/>
      <c r="B364" s="15"/>
    </row>
    <row r="365" spans="1:2" s="3" customFormat="1">
      <c r="A365" s="1"/>
      <c r="B365" s="15"/>
    </row>
    <row r="366" spans="1:2" s="3" customFormat="1">
      <c r="A366" s="1"/>
      <c r="B366" s="15"/>
    </row>
    <row r="367" spans="1:2" s="3" customFormat="1">
      <c r="A367" s="1"/>
      <c r="B367" s="15"/>
    </row>
    <row r="368" spans="1:2" s="3" customFormat="1">
      <c r="A368" s="1"/>
      <c r="B368" s="15"/>
    </row>
    <row r="369" spans="1:2" s="3" customFormat="1">
      <c r="A369" s="1"/>
      <c r="B369" s="15"/>
    </row>
    <row r="370" spans="1:2" s="3" customFormat="1">
      <c r="A370" s="1"/>
      <c r="B370" s="15"/>
    </row>
    <row r="371" spans="1:2" s="3" customFormat="1">
      <c r="A371" s="1"/>
      <c r="B371" s="15"/>
    </row>
    <row r="372" spans="1:2" s="3" customFormat="1">
      <c r="A372" s="1"/>
      <c r="B372" s="15"/>
    </row>
    <row r="373" spans="1:2" s="3" customFormat="1">
      <c r="A373" s="1"/>
      <c r="B373" s="15"/>
    </row>
    <row r="374" spans="1:2" s="3" customFormat="1">
      <c r="A374" s="1"/>
      <c r="B374" s="15"/>
    </row>
    <row r="375" spans="1:2" s="3" customFormat="1">
      <c r="A375" s="1"/>
      <c r="B375" s="15"/>
    </row>
    <row r="376" spans="1:2" s="3" customFormat="1">
      <c r="A376" s="1"/>
      <c r="B376" s="15"/>
    </row>
    <row r="377" spans="1:2" s="3" customFormat="1">
      <c r="A377" s="1"/>
      <c r="B377" s="15"/>
    </row>
    <row r="378" spans="1:2" s="3" customFormat="1">
      <c r="A378" s="1"/>
      <c r="B378" s="15"/>
    </row>
    <row r="379" spans="1:2" s="3" customFormat="1">
      <c r="A379" s="1"/>
      <c r="B379" s="15"/>
    </row>
    <row r="380" spans="1:2" s="3" customFormat="1">
      <c r="A380" s="1"/>
      <c r="B380" s="15"/>
    </row>
    <row r="381" spans="1:2" s="3" customFormat="1">
      <c r="A381" s="1"/>
      <c r="B381" s="15"/>
    </row>
    <row r="382" spans="1:2" s="3" customFormat="1">
      <c r="A382" s="1"/>
      <c r="B382" s="15"/>
    </row>
    <row r="383" spans="1:2" s="3" customFormat="1">
      <c r="A383" s="1"/>
      <c r="B383" s="15"/>
    </row>
    <row r="384" spans="1:2" s="3" customFormat="1">
      <c r="A384" s="1"/>
      <c r="B384" s="15"/>
    </row>
    <row r="385" spans="1:2" s="3" customFormat="1">
      <c r="A385" s="1"/>
      <c r="B385" s="15"/>
    </row>
    <row r="386" spans="1:2" s="3" customFormat="1">
      <c r="A386" s="1"/>
      <c r="B386" s="15"/>
    </row>
    <row r="387" spans="1:2" s="3" customFormat="1">
      <c r="A387" s="1"/>
      <c r="B387" s="15"/>
    </row>
    <row r="388" spans="1:2" s="3" customFormat="1">
      <c r="A388" s="1"/>
      <c r="B388" s="15"/>
    </row>
    <row r="389" spans="1:2" s="3" customFormat="1">
      <c r="A389" s="1"/>
      <c r="B389" s="15"/>
    </row>
    <row r="390" spans="1:2" s="3" customFormat="1">
      <c r="A390" s="1"/>
      <c r="B390" s="15"/>
    </row>
    <row r="391" spans="1:2" s="3" customFormat="1">
      <c r="A391" s="1"/>
      <c r="B391" s="15"/>
    </row>
    <row r="392" spans="1:2" s="3" customFormat="1">
      <c r="A392" s="1"/>
      <c r="B392" s="15"/>
    </row>
    <row r="393" spans="1:2" s="3" customFormat="1">
      <c r="A393" s="1"/>
      <c r="B393" s="15"/>
    </row>
    <row r="394" spans="1:2" s="3" customFormat="1">
      <c r="A394" s="1"/>
      <c r="B394" s="15"/>
    </row>
    <row r="395" spans="1:2" s="3" customFormat="1">
      <c r="A395" s="1"/>
      <c r="B395" s="15"/>
    </row>
    <row r="396" spans="1:2" s="3" customFormat="1">
      <c r="A396" s="1"/>
      <c r="B396" s="15"/>
    </row>
    <row r="397" spans="1:2" s="3" customFormat="1">
      <c r="A397" s="1"/>
      <c r="B397" s="15"/>
    </row>
    <row r="398" spans="1:2" s="3" customFormat="1">
      <c r="A398" s="1"/>
      <c r="B398" s="15"/>
    </row>
    <row r="399" spans="1:2" s="3" customFormat="1">
      <c r="A399" s="1"/>
      <c r="B399" s="15"/>
    </row>
    <row r="400" spans="1:2" s="3" customFormat="1">
      <c r="A400" s="1"/>
      <c r="B400" s="15"/>
    </row>
    <row r="401" spans="1:2" s="3" customFormat="1">
      <c r="A401" s="1"/>
      <c r="B401" s="15"/>
    </row>
    <row r="402" spans="1:2" s="3" customFormat="1">
      <c r="A402" s="1"/>
      <c r="B402" s="15"/>
    </row>
    <row r="403" spans="1:2" s="3" customFormat="1">
      <c r="A403" s="1"/>
      <c r="B403" s="15"/>
    </row>
    <row r="404" spans="1:2" s="3" customFormat="1">
      <c r="A404" s="1"/>
      <c r="B404" s="15"/>
    </row>
    <row r="405" spans="1:2" s="3" customFormat="1">
      <c r="A405" s="1"/>
      <c r="B405" s="15"/>
    </row>
    <row r="406" spans="1:2" s="3" customFormat="1">
      <c r="A406" s="1"/>
      <c r="B406" s="15"/>
    </row>
    <row r="407" spans="1:2" s="3" customFormat="1">
      <c r="A407" s="1"/>
      <c r="B407" s="15"/>
    </row>
    <row r="408" spans="1:2" s="3" customFormat="1">
      <c r="A408" s="1"/>
      <c r="B408" s="15"/>
    </row>
    <row r="409" spans="1:2" s="3" customFormat="1">
      <c r="A409" s="1"/>
      <c r="B409" s="15"/>
    </row>
    <row r="410" spans="1:2" s="3" customFormat="1">
      <c r="A410" s="1"/>
      <c r="B410" s="15"/>
    </row>
    <row r="411" spans="1:2" s="3" customFormat="1">
      <c r="A411" s="1"/>
      <c r="B411" s="15"/>
    </row>
    <row r="412" spans="1:2" s="3" customFormat="1">
      <c r="A412" s="1"/>
      <c r="B412" s="15"/>
    </row>
    <row r="413" spans="1:2" s="3" customFormat="1">
      <c r="A413" s="1"/>
      <c r="B413" s="15"/>
    </row>
    <row r="414" spans="1:2" s="3" customFormat="1">
      <c r="A414" s="1"/>
      <c r="B414" s="15"/>
    </row>
    <row r="415" spans="1:2" s="3" customFormat="1">
      <c r="A415" s="1"/>
      <c r="B415" s="15"/>
    </row>
    <row r="416" spans="1:2" s="3" customFormat="1">
      <c r="A416" s="1"/>
      <c r="B416" s="15"/>
    </row>
    <row r="417" spans="1:2" s="3" customFormat="1">
      <c r="A417" s="1"/>
      <c r="B417" s="15"/>
    </row>
    <row r="418" spans="1:2" s="3" customFormat="1">
      <c r="A418" s="1"/>
      <c r="B418" s="15"/>
    </row>
    <row r="419" spans="1:2" s="3" customFormat="1">
      <c r="A419" s="1"/>
      <c r="B419" s="15"/>
    </row>
    <row r="420" spans="1:2" s="3" customFormat="1">
      <c r="A420" s="1"/>
      <c r="B420" s="15"/>
    </row>
    <row r="421" spans="1:2" s="3" customFormat="1">
      <c r="A421" s="1"/>
      <c r="B421" s="15"/>
    </row>
    <row r="422" spans="1:2" s="3" customFormat="1">
      <c r="A422" s="1"/>
      <c r="B422" s="15"/>
    </row>
    <row r="423" spans="1:2" s="3" customFormat="1">
      <c r="A423" s="1"/>
      <c r="B423" s="15"/>
    </row>
    <row r="424" spans="1:2" s="3" customFormat="1">
      <c r="A424" s="1"/>
      <c r="B424" s="15"/>
    </row>
    <row r="425" spans="1:2" s="3" customFormat="1">
      <c r="A425" s="1"/>
      <c r="B425" s="15"/>
    </row>
    <row r="426" spans="1:2" s="3" customFormat="1">
      <c r="A426" s="1"/>
      <c r="B426" s="15"/>
    </row>
    <row r="427" spans="1:2" s="3" customFormat="1">
      <c r="A427" s="1"/>
      <c r="B427" s="15"/>
    </row>
    <row r="428" spans="1:2" s="3" customFormat="1">
      <c r="A428" s="1"/>
      <c r="B428" s="15"/>
    </row>
    <row r="429" spans="1:2" s="3" customFormat="1">
      <c r="A429" s="1"/>
      <c r="B429" s="15"/>
    </row>
    <row r="430" spans="1:2" s="3" customFormat="1">
      <c r="A430" s="1"/>
      <c r="B430" s="15"/>
    </row>
    <row r="431" spans="1:2" s="3" customFormat="1">
      <c r="A431" s="1"/>
      <c r="B431" s="15"/>
    </row>
    <row r="432" spans="1:2" s="3" customFormat="1">
      <c r="A432" s="1"/>
      <c r="B432" s="15"/>
    </row>
    <row r="433" spans="1:2" s="3" customFormat="1">
      <c r="A433" s="1"/>
      <c r="B433" s="15"/>
    </row>
    <row r="434" spans="1:2" s="3" customFormat="1">
      <c r="A434" s="1"/>
      <c r="B434" s="15"/>
    </row>
    <row r="435" spans="1:2" s="3" customFormat="1">
      <c r="A435" s="1"/>
      <c r="B435" s="15"/>
    </row>
    <row r="436" spans="1:2" s="3" customFormat="1">
      <c r="A436" s="1"/>
      <c r="B436" s="15"/>
    </row>
    <row r="437" spans="1:2" s="3" customFormat="1">
      <c r="A437" s="1"/>
      <c r="B437" s="15"/>
    </row>
    <row r="438" spans="1:2" s="3" customFormat="1">
      <c r="A438" s="1"/>
      <c r="B438" s="15"/>
    </row>
    <row r="439" spans="1:2" s="3" customFormat="1">
      <c r="A439" s="1"/>
      <c r="B439" s="15"/>
    </row>
    <row r="440" spans="1:2" s="3" customFormat="1">
      <c r="A440" s="1"/>
      <c r="B440" s="15"/>
    </row>
    <row r="441" spans="1:2" s="3" customFormat="1">
      <c r="A441" s="1"/>
      <c r="B441" s="15"/>
    </row>
    <row r="442" spans="1:2" s="3" customFormat="1">
      <c r="A442" s="1"/>
      <c r="B442" s="15"/>
    </row>
    <row r="443" spans="1:2" s="3" customFormat="1">
      <c r="A443" s="1"/>
      <c r="B443" s="15"/>
    </row>
    <row r="444" spans="1:2" s="3" customFormat="1">
      <c r="A444" s="1"/>
      <c r="B444" s="15"/>
    </row>
    <row r="445" spans="1:2" s="3" customFormat="1">
      <c r="A445" s="1"/>
      <c r="B445" s="15"/>
    </row>
    <row r="446" spans="1:2" s="3" customFormat="1">
      <c r="A446" s="1"/>
      <c r="B446" s="15"/>
    </row>
    <row r="447" spans="1:2" s="3" customFormat="1">
      <c r="A447" s="1"/>
      <c r="B447" s="15"/>
    </row>
    <row r="448" spans="1:2" s="3" customFormat="1">
      <c r="A448" s="1"/>
      <c r="B448" s="15"/>
    </row>
    <row r="449" spans="1:2" s="3" customFormat="1">
      <c r="A449" s="1"/>
      <c r="B449" s="15"/>
    </row>
    <row r="450" spans="1:2" s="3" customFormat="1">
      <c r="A450" s="1"/>
      <c r="B450" s="15"/>
    </row>
    <row r="451" spans="1:2" s="3" customFormat="1">
      <c r="A451" s="1"/>
      <c r="B451" s="15"/>
    </row>
    <row r="452" spans="1:2" s="3" customFormat="1">
      <c r="A452" s="1"/>
      <c r="B452" s="15"/>
    </row>
    <row r="453" spans="1:2" s="3" customFormat="1">
      <c r="A453" s="1"/>
      <c r="B453" s="15"/>
    </row>
    <row r="454" spans="1:2" s="3" customFormat="1">
      <c r="A454" s="1"/>
      <c r="B454" s="15"/>
    </row>
    <row r="455" spans="1:2" s="3" customFormat="1">
      <c r="A455" s="1"/>
      <c r="B455" s="15"/>
    </row>
    <row r="456" spans="1:2" s="3" customFormat="1">
      <c r="A456" s="1"/>
      <c r="B456" s="15"/>
    </row>
    <row r="457" spans="1:2" s="3" customFormat="1">
      <c r="A457" s="1"/>
      <c r="B457" s="15"/>
    </row>
    <row r="458" spans="1:2" s="3" customFormat="1">
      <c r="A458" s="1"/>
      <c r="B458" s="15"/>
    </row>
    <row r="459" spans="1:2" s="3" customFormat="1">
      <c r="A459" s="1"/>
      <c r="B459" s="15"/>
    </row>
    <row r="460" spans="1:2" s="3" customFormat="1">
      <c r="A460" s="1"/>
      <c r="B460" s="15"/>
    </row>
    <row r="461" spans="1:2" s="3" customFormat="1">
      <c r="A461" s="1"/>
      <c r="B461" s="15"/>
    </row>
    <row r="462" spans="1:2" s="3" customFormat="1">
      <c r="A462" s="1"/>
      <c r="B462" s="15"/>
    </row>
    <row r="463" spans="1:2" s="3" customFormat="1">
      <c r="A463" s="1"/>
      <c r="B463" s="15"/>
    </row>
    <row r="464" spans="1:2" s="3" customFormat="1">
      <c r="A464" s="1"/>
      <c r="B464" s="15"/>
    </row>
    <row r="465" spans="1:2" s="3" customFormat="1">
      <c r="A465" s="1"/>
      <c r="B465" s="15"/>
    </row>
    <row r="466" spans="1:2" s="3" customFormat="1">
      <c r="A466" s="1"/>
      <c r="B466" s="15"/>
    </row>
    <row r="467" spans="1:2" s="3" customFormat="1">
      <c r="A467" s="1"/>
      <c r="B467" s="15"/>
    </row>
    <row r="468" spans="1:2" s="3" customFormat="1">
      <c r="A468" s="1"/>
      <c r="B468" s="15"/>
    </row>
    <row r="469" spans="1:2" s="3" customFormat="1">
      <c r="A469" s="1"/>
      <c r="B469" s="15"/>
    </row>
    <row r="470" spans="1:2" s="3" customFormat="1">
      <c r="A470" s="1"/>
      <c r="B470" s="15"/>
    </row>
    <row r="471" spans="1:2" s="3" customFormat="1">
      <c r="A471" s="1"/>
      <c r="B471" s="15"/>
    </row>
    <row r="472" spans="1:2" s="3" customFormat="1">
      <c r="A472" s="1"/>
      <c r="B472" s="15"/>
    </row>
    <row r="473" spans="1:2" s="3" customFormat="1">
      <c r="A473" s="1"/>
      <c r="B473" s="15"/>
    </row>
    <row r="474" spans="1:2" s="3" customFormat="1">
      <c r="A474" s="1"/>
      <c r="B474" s="15"/>
    </row>
    <row r="475" spans="1:2" s="3" customFormat="1">
      <c r="A475" s="1"/>
      <c r="B475" s="15"/>
    </row>
    <row r="476" spans="1:2" s="3" customFormat="1">
      <c r="A476" s="1"/>
      <c r="B476" s="15"/>
    </row>
    <row r="477" spans="1:2" s="3" customFormat="1">
      <c r="A477" s="1"/>
      <c r="B477" s="15"/>
    </row>
    <row r="478" spans="1:2" s="3" customFormat="1">
      <c r="A478" s="1"/>
      <c r="B478" s="15"/>
    </row>
    <row r="479" spans="1:2" s="3" customFormat="1">
      <c r="A479" s="1"/>
      <c r="B479" s="15"/>
    </row>
    <row r="480" spans="1:2" s="3" customFormat="1">
      <c r="A480" s="1"/>
      <c r="B480" s="15"/>
    </row>
    <row r="481" spans="1:2" s="3" customFormat="1">
      <c r="A481" s="1"/>
      <c r="B481" s="15"/>
    </row>
    <row r="482" spans="1:2" s="3" customFormat="1">
      <c r="A482" s="1"/>
      <c r="B482" s="15"/>
    </row>
    <row r="483" spans="1:2" s="3" customFormat="1">
      <c r="A483" s="1"/>
      <c r="B483" s="15"/>
    </row>
    <row r="484" spans="1:2" s="3" customFormat="1">
      <c r="A484" s="1"/>
      <c r="B484" s="15"/>
    </row>
    <row r="485" spans="1:2" s="3" customFormat="1">
      <c r="A485" s="1"/>
      <c r="B485" s="15"/>
    </row>
    <row r="486" spans="1:2" s="3" customFormat="1">
      <c r="A486" s="1"/>
      <c r="B486" s="15"/>
    </row>
    <row r="487" spans="1:2" s="3" customFormat="1">
      <c r="A487" s="1"/>
      <c r="B487" s="15"/>
    </row>
    <row r="488" spans="1:2" s="3" customFormat="1">
      <c r="A488" s="1"/>
      <c r="B488" s="15"/>
    </row>
    <row r="489" spans="1:2" s="3" customFormat="1">
      <c r="A489" s="1"/>
      <c r="B489" s="15"/>
    </row>
    <row r="490" spans="1:2" s="3" customFormat="1">
      <c r="A490" s="1"/>
      <c r="B490" s="15"/>
    </row>
    <row r="491" spans="1:2" s="3" customFormat="1">
      <c r="A491" s="1"/>
      <c r="B491" s="15"/>
    </row>
    <row r="492" spans="1:2" s="3" customFormat="1">
      <c r="A492" s="1"/>
      <c r="B492" s="15"/>
    </row>
    <row r="493" spans="1:2" s="3" customFormat="1">
      <c r="A493" s="1"/>
      <c r="B493" s="15"/>
    </row>
    <row r="494" spans="1:2" s="3" customFormat="1">
      <c r="A494" s="1"/>
      <c r="B494" s="15"/>
    </row>
    <row r="495" spans="1:2" s="3" customFormat="1">
      <c r="A495" s="1"/>
      <c r="B495" s="15"/>
    </row>
    <row r="496" spans="1:2" s="3" customFormat="1">
      <c r="A496" s="1"/>
      <c r="B496" s="15"/>
    </row>
    <row r="497" spans="1:2" s="3" customFormat="1">
      <c r="A497" s="1"/>
      <c r="B497" s="15"/>
    </row>
    <row r="498" spans="1:2" s="3" customFormat="1">
      <c r="A498" s="1"/>
      <c r="B498" s="15"/>
    </row>
    <row r="499" spans="1:2" s="3" customFormat="1">
      <c r="A499" s="1"/>
      <c r="B499" s="15"/>
    </row>
    <row r="500" spans="1:2" s="3" customFormat="1">
      <c r="A500" s="1"/>
      <c r="B500" s="15"/>
    </row>
    <row r="501" spans="1:2" s="3" customFormat="1">
      <c r="A501" s="1"/>
      <c r="B501" s="15"/>
    </row>
    <row r="502" spans="1:2" s="3" customFormat="1">
      <c r="A502" s="1"/>
      <c r="B502" s="15"/>
    </row>
    <row r="503" spans="1:2" s="3" customFormat="1">
      <c r="A503" s="1"/>
      <c r="B503" s="15"/>
    </row>
    <row r="504" spans="1:2" s="3" customFormat="1">
      <c r="A504" s="1"/>
      <c r="B504" s="15"/>
    </row>
    <row r="505" spans="1:2" s="3" customFormat="1">
      <c r="A505" s="1"/>
      <c r="B505" s="15"/>
    </row>
    <row r="506" spans="1:2" s="3" customFormat="1">
      <c r="A506" s="1"/>
      <c r="B506" s="15"/>
    </row>
    <row r="507" spans="1:2" s="3" customFormat="1">
      <c r="A507" s="1"/>
      <c r="B507" s="15"/>
    </row>
    <row r="508" spans="1:2" s="3" customFormat="1">
      <c r="A508" s="1"/>
      <c r="B508" s="15"/>
    </row>
    <row r="509" spans="1:2" s="3" customFormat="1">
      <c r="A509" s="1"/>
      <c r="B509" s="15"/>
    </row>
    <row r="510" spans="1:2" s="3" customFormat="1">
      <c r="A510" s="1"/>
      <c r="B510" s="15"/>
    </row>
    <row r="511" spans="1:2" s="3" customFormat="1">
      <c r="A511" s="1"/>
      <c r="B511" s="15"/>
    </row>
    <row r="512" spans="1:2" s="3" customFormat="1">
      <c r="A512" s="1"/>
      <c r="B512" s="15"/>
    </row>
    <row r="513" spans="1:2" s="3" customFormat="1">
      <c r="A513" s="1"/>
      <c r="B513" s="15"/>
    </row>
    <row r="514" spans="1:2" s="3" customFormat="1">
      <c r="A514" s="1"/>
      <c r="B514" s="15"/>
    </row>
    <row r="515" spans="1:2" s="3" customFormat="1">
      <c r="A515" s="1"/>
      <c r="B515" s="15"/>
    </row>
    <row r="516" spans="1:2" s="3" customFormat="1">
      <c r="A516" s="1"/>
      <c r="B516" s="15"/>
    </row>
    <row r="517" spans="1:2" s="3" customFormat="1">
      <c r="A517" s="1"/>
      <c r="B517" s="15"/>
    </row>
    <row r="518" spans="1:2" s="3" customFormat="1">
      <c r="A518" s="1"/>
      <c r="B518" s="15"/>
    </row>
    <row r="519" spans="1:2" s="3" customFormat="1">
      <c r="A519" s="1"/>
      <c r="B519" s="15"/>
    </row>
    <row r="520" spans="1:2" s="3" customFormat="1">
      <c r="A520" s="1"/>
      <c r="B520" s="15"/>
    </row>
    <row r="521" spans="1:2" s="3" customFormat="1">
      <c r="A521" s="1"/>
      <c r="B521" s="15"/>
    </row>
    <row r="522" spans="1:2" s="3" customFormat="1">
      <c r="A522" s="1"/>
      <c r="B522" s="15"/>
    </row>
    <row r="523" spans="1:2" s="3" customFormat="1">
      <c r="A523" s="1"/>
      <c r="B523" s="15"/>
    </row>
    <row r="524" spans="1:2" s="3" customFormat="1">
      <c r="A524" s="1"/>
      <c r="B524" s="15"/>
    </row>
    <row r="525" spans="1:2" s="3" customFormat="1">
      <c r="A525" s="1"/>
      <c r="B525" s="15"/>
    </row>
    <row r="526" spans="1:2" s="3" customFormat="1">
      <c r="A526" s="1"/>
      <c r="B526" s="15"/>
    </row>
    <row r="527" spans="1:2" s="3" customFormat="1">
      <c r="A527" s="1"/>
      <c r="B527" s="15"/>
    </row>
    <row r="528" spans="1:2" s="3" customFormat="1">
      <c r="A528" s="1"/>
      <c r="B528" s="15"/>
    </row>
    <row r="529" spans="1:2" s="3" customFormat="1">
      <c r="A529" s="1"/>
      <c r="B529" s="15"/>
    </row>
    <row r="530" spans="1:2" s="3" customFormat="1">
      <c r="A530" s="1"/>
      <c r="B530" s="15"/>
    </row>
    <row r="531" spans="1:2" s="3" customFormat="1">
      <c r="A531" s="1"/>
      <c r="B531" s="15"/>
    </row>
    <row r="532" spans="1:2" s="3" customFormat="1">
      <c r="A532" s="1"/>
      <c r="B532" s="15"/>
    </row>
    <row r="533" spans="1:2" s="3" customFormat="1">
      <c r="A533" s="1"/>
      <c r="B533" s="15"/>
    </row>
    <row r="534" spans="1:2" s="3" customFormat="1">
      <c r="A534" s="1"/>
      <c r="B534" s="15"/>
    </row>
    <row r="535" spans="1:2" s="3" customFormat="1">
      <c r="A535" s="1"/>
      <c r="B535" s="15"/>
    </row>
    <row r="536" spans="1:2" s="3" customFormat="1">
      <c r="A536" s="1"/>
      <c r="B536" s="15"/>
    </row>
    <row r="537" spans="1:2" s="3" customFormat="1">
      <c r="A537" s="1"/>
      <c r="B537" s="15"/>
    </row>
    <row r="538" spans="1:2" s="3" customFormat="1">
      <c r="A538" s="1"/>
      <c r="B538" s="15"/>
    </row>
    <row r="539" spans="1:2" s="3" customFormat="1">
      <c r="A539" s="1"/>
      <c r="B539" s="15"/>
    </row>
    <row r="540" spans="1:2" s="3" customFormat="1">
      <c r="A540" s="1"/>
      <c r="B540" s="15"/>
    </row>
    <row r="541" spans="1:2" s="3" customFormat="1">
      <c r="A541" s="1"/>
      <c r="B541" s="15"/>
    </row>
    <row r="542" spans="1:2" s="3" customFormat="1">
      <c r="A542" s="1"/>
      <c r="B542" s="15"/>
    </row>
    <row r="543" spans="1:2" s="3" customFormat="1">
      <c r="A543" s="1"/>
      <c r="B543" s="15"/>
    </row>
    <row r="544" spans="1:2" s="3" customFormat="1">
      <c r="A544" s="1"/>
      <c r="B544" s="15"/>
    </row>
    <row r="545" spans="1:2" s="3" customFormat="1">
      <c r="A545" s="1"/>
      <c r="B545" s="15"/>
    </row>
    <row r="546" spans="1:2" s="3" customFormat="1">
      <c r="A546" s="1"/>
      <c r="B546" s="15"/>
    </row>
    <row r="547" spans="1:2" s="3" customFormat="1">
      <c r="A547" s="1"/>
      <c r="B547" s="15"/>
    </row>
    <row r="548" spans="1:2" s="3" customFormat="1">
      <c r="A548" s="1"/>
      <c r="B548" s="15"/>
    </row>
    <row r="549" spans="1:2" s="3" customFormat="1">
      <c r="A549" s="1"/>
      <c r="B549" s="15"/>
    </row>
    <row r="550" spans="1:2" s="3" customFormat="1">
      <c r="A550" s="1"/>
      <c r="B550" s="15"/>
    </row>
    <row r="551" spans="1:2" s="3" customFormat="1">
      <c r="A551" s="1"/>
      <c r="B551" s="15"/>
    </row>
    <row r="552" spans="1:2" s="3" customFormat="1">
      <c r="A552" s="1"/>
      <c r="B552" s="15"/>
    </row>
    <row r="553" spans="1:2" s="3" customFormat="1">
      <c r="A553" s="1"/>
      <c r="B553" s="15"/>
    </row>
    <row r="554" spans="1:2" s="3" customFormat="1">
      <c r="A554" s="1"/>
      <c r="B554" s="15"/>
    </row>
    <row r="555" spans="1:2" s="3" customFormat="1">
      <c r="A555" s="1"/>
      <c r="B555" s="15"/>
    </row>
    <row r="556" spans="1:2" s="3" customFormat="1">
      <c r="A556" s="1"/>
      <c r="B556" s="15"/>
    </row>
    <row r="557" spans="1:2" s="3" customFormat="1">
      <c r="A557" s="1"/>
      <c r="B557" s="15"/>
    </row>
    <row r="558" spans="1:2" s="3" customFormat="1">
      <c r="A558" s="1"/>
      <c r="B558" s="15"/>
    </row>
    <row r="559" spans="1:2" s="3" customFormat="1">
      <c r="A559" s="1"/>
      <c r="B559" s="15"/>
    </row>
    <row r="560" spans="1:2" s="3" customFormat="1">
      <c r="A560" s="1"/>
      <c r="B560" s="15"/>
    </row>
    <row r="561" spans="1:2" s="3" customFormat="1">
      <c r="A561" s="1"/>
      <c r="B561" s="15"/>
    </row>
    <row r="562" spans="1:2" s="3" customFormat="1">
      <c r="A562" s="1"/>
      <c r="B562" s="15"/>
    </row>
    <row r="563" spans="1:2" s="3" customFormat="1">
      <c r="A563" s="1"/>
      <c r="B563" s="15"/>
    </row>
    <row r="564" spans="1:2" s="3" customFormat="1">
      <c r="A564" s="1"/>
      <c r="B564" s="15"/>
    </row>
    <row r="565" spans="1:2" s="3" customFormat="1">
      <c r="A565" s="1"/>
      <c r="B565" s="15"/>
    </row>
    <row r="566" spans="1:2" s="3" customFormat="1">
      <c r="A566" s="1"/>
      <c r="B566" s="15"/>
    </row>
    <row r="567" spans="1:2" s="3" customFormat="1">
      <c r="A567" s="1"/>
      <c r="B567" s="15"/>
    </row>
    <row r="568" spans="1:2" s="3" customFormat="1">
      <c r="A568" s="1"/>
      <c r="B568" s="15"/>
    </row>
    <row r="569" spans="1:2" s="3" customFormat="1">
      <c r="A569" s="1"/>
      <c r="B569" s="15"/>
    </row>
    <row r="570" spans="1:2" s="3" customFormat="1">
      <c r="A570" s="1"/>
      <c r="B570" s="15"/>
    </row>
    <row r="571" spans="1:2" s="3" customFormat="1">
      <c r="A571" s="1"/>
      <c r="B571" s="15"/>
    </row>
    <row r="572" spans="1:2" s="3" customFormat="1">
      <c r="A572" s="1"/>
      <c r="B572" s="15"/>
    </row>
    <row r="573" spans="1:2" s="3" customFormat="1">
      <c r="A573" s="1"/>
      <c r="B573" s="15"/>
    </row>
    <row r="574" spans="1:2" s="3" customFormat="1">
      <c r="A574" s="1"/>
      <c r="B574" s="15"/>
    </row>
    <row r="575" spans="1:2" s="3" customFormat="1">
      <c r="A575" s="1"/>
      <c r="B575" s="15"/>
    </row>
    <row r="576" spans="1:2" s="3" customFormat="1">
      <c r="A576" s="1"/>
      <c r="B576" s="15"/>
    </row>
    <row r="577" spans="1:2" s="3" customFormat="1">
      <c r="A577" s="1"/>
      <c r="B577" s="15"/>
    </row>
    <row r="578" spans="1:2" s="3" customFormat="1">
      <c r="A578" s="1"/>
      <c r="B578" s="15"/>
    </row>
    <row r="579" spans="1:2" s="3" customFormat="1">
      <c r="A579" s="1"/>
      <c r="B579" s="15"/>
    </row>
    <row r="580" spans="1:2" s="3" customFormat="1">
      <c r="A580" s="1"/>
      <c r="B580" s="15"/>
    </row>
    <row r="581" spans="1:2" s="3" customFormat="1">
      <c r="A581" s="1"/>
      <c r="B581" s="15"/>
    </row>
    <row r="582" spans="1:2" s="3" customFormat="1">
      <c r="A582" s="1"/>
      <c r="B582" s="15"/>
    </row>
    <row r="583" spans="1:2" s="3" customFormat="1">
      <c r="A583" s="1"/>
      <c r="B583" s="15"/>
    </row>
    <row r="584" spans="1:2" s="3" customFormat="1">
      <c r="A584" s="1"/>
      <c r="B584" s="15"/>
    </row>
    <row r="585" spans="1:2" s="3" customFormat="1">
      <c r="A585" s="1"/>
      <c r="B585" s="15"/>
    </row>
    <row r="586" spans="1:2" s="3" customFormat="1">
      <c r="A586" s="1"/>
      <c r="B586" s="15"/>
    </row>
    <row r="587" spans="1:2" s="3" customFormat="1">
      <c r="A587" s="1"/>
      <c r="B587" s="15"/>
    </row>
    <row r="588" spans="1:2" s="3" customFormat="1">
      <c r="A588" s="1"/>
      <c r="B588" s="15"/>
    </row>
    <row r="589" spans="1:2" s="3" customFormat="1">
      <c r="A589" s="1"/>
      <c r="B589" s="15"/>
    </row>
    <row r="590" spans="1:2" s="3" customFormat="1">
      <c r="A590" s="1"/>
      <c r="B590" s="15"/>
    </row>
    <row r="591" spans="1:2" s="3" customFormat="1">
      <c r="A591" s="1"/>
      <c r="B591" s="15"/>
    </row>
    <row r="592" spans="1:2" s="3" customFormat="1">
      <c r="A592" s="1"/>
      <c r="B592" s="15"/>
    </row>
    <row r="593" spans="1:2" s="3" customFormat="1">
      <c r="A593" s="1"/>
      <c r="B593" s="15"/>
    </row>
    <row r="594" spans="1:2" s="3" customFormat="1">
      <c r="A594" s="1"/>
      <c r="B594" s="15"/>
    </row>
    <row r="595" spans="1:2" s="3" customFormat="1">
      <c r="A595" s="1"/>
      <c r="B595" s="15"/>
    </row>
    <row r="596" spans="1:2" s="3" customFormat="1">
      <c r="A596" s="1"/>
      <c r="B596" s="15"/>
    </row>
    <row r="597" spans="1:2" s="3" customFormat="1">
      <c r="A597" s="1"/>
      <c r="B597" s="15"/>
    </row>
    <row r="598" spans="1:2" s="3" customFormat="1">
      <c r="A598" s="1"/>
      <c r="B598" s="15"/>
    </row>
    <row r="599" spans="1:2" s="3" customFormat="1">
      <c r="A599" s="1"/>
      <c r="B599" s="15"/>
    </row>
    <row r="600" spans="1:2" s="3" customFormat="1">
      <c r="A600" s="1"/>
      <c r="B600" s="15"/>
    </row>
    <row r="601" spans="1:2" s="3" customFormat="1">
      <c r="A601" s="1"/>
      <c r="B601" s="15"/>
    </row>
    <row r="602" spans="1:2" s="3" customFormat="1">
      <c r="A602" s="1"/>
      <c r="B602" s="15"/>
    </row>
    <row r="603" spans="1:2" s="3" customFormat="1">
      <c r="A603" s="1"/>
      <c r="B603" s="15"/>
    </row>
    <row r="604" spans="1:2" s="3" customFormat="1">
      <c r="A604" s="1"/>
      <c r="B604" s="15"/>
    </row>
    <row r="605" spans="1:2" s="3" customFormat="1">
      <c r="A605" s="1"/>
      <c r="B605" s="15"/>
    </row>
    <row r="606" spans="1:2" s="3" customFormat="1">
      <c r="A606" s="1"/>
      <c r="B606" s="15"/>
    </row>
    <row r="607" spans="1:2" s="3" customFormat="1">
      <c r="A607" s="1"/>
      <c r="B607" s="15"/>
    </row>
    <row r="608" spans="1:2" s="3" customFormat="1">
      <c r="A608" s="1"/>
      <c r="B608" s="15"/>
    </row>
    <row r="609" spans="1:2" s="3" customFormat="1">
      <c r="A609" s="1"/>
      <c r="B609" s="15"/>
    </row>
    <row r="610" spans="1:2" s="3" customFormat="1">
      <c r="A610" s="1"/>
      <c r="B610" s="15"/>
    </row>
    <row r="611" spans="1:2" s="3" customFormat="1">
      <c r="A611" s="1"/>
      <c r="B611" s="15"/>
    </row>
    <row r="612" spans="1:2" s="3" customFormat="1">
      <c r="A612" s="1"/>
      <c r="B612" s="15"/>
    </row>
    <row r="613" spans="1:2" s="3" customFormat="1">
      <c r="A613" s="1"/>
      <c r="B613" s="15"/>
    </row>
    <row r="614" spans="1:2" s="3" customFormat="1">
      <c r="A614" s="1"/>
      <c r="B614" s="15"/>
    </row>
    <row r="615" spans="1:2" s="3" customFormat="1">
      <c r="A615" s="1"/>
      <c r="B615" s="15"/>
    </row>
    <row r="616" spans="1:2" s="3" customFormat="1">
      <c r="A616" s="1"/>
      <c r="B616" s="15"/>
    </row>
    <row r="617" spans="1:2" s="3" customFormat="1">
      <c r="A617" s="1"/>
      <c r="B617" s="15"/>
    </row>
    <row r="618" spans="1:2" s="3" customFormat="1">
      <c r="A618" s="1"/>
      <c r="B618" s="15"/>
    </row>
    <row r="619" spans="1:2" s="3" customFormat="1">
      <c r="A619" s="1"/>
      <c r="B619" s="15"/>
    </row>
    <row r="620" spans="1:2" s="3" customFormat="1">
      <c r="A620" s="1"/>
      <c r="B620" s="15"/>
    </row>
    <row r="621" spans="1:2" s="3" customFormat="1">
      <c r="A621" s="1"/>
      <c r="B621" s="15"/>
    </row>
    <row r="622" spans="1:2" s="3" customFormat="1">
      <c r="A622" s="1"/>
      <c r="B622" s="15"/>
    </row>
    <row r="623" spans="1:2" s="3" customFormat="1">
      <c r="A623" s="1"/>
      <c r="B623" s="15"/>
    </row>
    <row r="624" spans="1:2" s="3" customFormat="1">
      <c r="A624" s="1"/>
      <c r="B624" s="15"/>
    </row>
    <row r="625" spans="1:2" s="3" customFormat="1">
      <c r="A625" s="1"/>
      <c r="B625" s="15"/>
    </row>
    <row r="626" spans="1:2" s="3" customFormat="1">
      <c r="A626" s="1"/>
      <c r="B626" s="15"/>
    </row>
    <row r="627" spans="1:2" s="3" customFormat="1">
      <c r="A627" s="1"/>
      <c r="B627" s="15"/>
    </row>
    <row r="628" spans="1:2" s="3" customFormat="1">
      <c r="A628" s="1"/>
      <c r="B628" s="15"/>
    </row>
    <row r="629" spans="1:2" s="3" customFormat="1">
      <c r="A629" s="1"/>
      <c r="B629" s="15"/>
    </row>
    <row r="630" spans="1:2" s="3" customFormat="1">
      <c r="A630" s="1"/>
      <c r="B630" s="15"/>
    </row>
    <row r="631" spans="1:2" s="3" customFormat="1">
      <c r="A631" s="1"/>
      <c r="B631" s="15"/>
    </row>
    <row r="632" spans="1:2" s="3" customFormat="1">
      <c r="A632" s="1"/>
      <c r="B632" s="15"/>
    </row>
    <row r="633" spans="1:2" s="3" customFormat="1">
      <c r="A633" s="1"/>
      <c r="B633" s="15"/>
    </row>
    <row r="634" spans="1:2" s="3" customFormat="1">
      <c r="A634" s="1"/>
      <c r="B634" s="15"/>
    </row>
    <row r="635" spans="1:2" s="3" customFormat="1">
      <c r="A635" s="1"/>
      <c r="B635" s="15"/>
    </row>
    <row r="636" spans="1:2" s="3" customFormat="1">
      <c r="A636" s="1"/>
      <c r="B636" s="15"/>
    </row>
    <row r="637" spans="1:2" s="3" customFormat="1">
      <c r="A637" s="1"/>
      <c r="B637" s="15"/>
    </row>
    <row r="638" spans="1:2" s="3" customFormat="1">
      <c r="A638" s="1"/>
      <c r="B638" s="15"/>
    </row>
    <row r="639" spans="1:2" s="3" customFormat="1">
      <c r="A639" s="1"/>
      <c r="B639" s="15"/>
    </row>
    <row r="640" spans="1:2" s="3" customFormat="1">
      <c r="A640" s="1"/>
      <c r="B640" s="15"/>
    </row>
    <row r="641" spans="1:2" s="3" customFormat="1">
      <c r="A641" s="1"/>
      <c r="B641" s="15"/>
    </row>
    <row r="642" spans="1:2" s="3" customFormat="1">
      <c r="A642" s="1"/>
      <c r="B642" s="15"/>
    </row>
    <row r="643" spans="1:2" s="3" customFormat="1">
      <c r="A643" s="1"/>
      <c r="B643" s="15"/>
    </row>
    <row r="644" spans="1:2" s="3" customFormat="1">
      <c r="A644" s="1"/>
      <c r="B644" s="15"/>
    </row>
    <row r="645" spans="1:2" s="3" customFormat="1">
      <c r="A645" s="1"/>
      <c r="B645" s="15"/>
    </row>
    <row r="646" spans="1:2" s="3" customFormat="1">
      <c r="A646" s="1"/>
      <c r="B646" s="15"/>
    </row>
    <row r="647" spans="1:2" s="3" customFormat="1">
      <c r="A647" s="1"/>
      <c r="B647" s="15"/>
    </row>
    <row r="648" spans="1:2" s="3" customFormat="1">
      <c r="A648" s="1"/>
      <c r="B648" s="15"/>
    </row>
    <row r="649" spans="1:2" s="3" customFormat="1">
      <c r="A649" s="1"/>
      <c r="B649" s="15"/>
    </row>
    <row r="650" spans="1:2" s="3" customFormat="1">
      <c r="A650" s="1"/>
      <c r="B650" s="15"/>
    </row>
    <row r="651" spans="1:2" s="3" customFormat="1">
      <c r="A651" s="1"/>
      <c r="B651" s="15"/>
    </row>
    <row r="652" spans="1:2" s="3" customFormat="1">
      <c r="A652" s="1"/>
      <c r="B652" s="15"/>
    </row>
    <row r="653" spans="1:2" s="3" customFormat="1">
      <c r="A653" s="1"/>
      <c r="B653" s="15"/>
    </row>
    <row r="654" spans="1:2" s="3" customFormat="1">
      <c r="A654" s="1"/>
      <c r="B654" s="15"/>
    </row>
    <row r="655" spans="1:2" s="3" customFormat="1">
      <c r="A655" s="1"/>
      <c r="B655" s="15"/>
    </row>
    <row r="656" spans="1:2" s="3" customFormat="1">
      <c r="A656" s="1"/>
      <c r="B656" s="15"/>
    </row>
    <row r="657" spans="1:2" s="3" customFormat="1">
      <c r="A657" s="1"/>
      <c r="B657" s="15"/>
    </row>
    <row r="658" spans="1:2" s="3" customFormat="1">
      <c r="A658" s="1"/>
      <c r="B658" s="15"/>
    </row>
    <row r="659" spans="1:2" s="3" customFormat="1">
      <c r="A659" s="1"/>
      <c r="B659" s="15"/>
    </row>
    <row r="660" spans="1:2" s="3" customFormat="1">
      <c r="A660" s="1"/>
      <c r="B660" s="15"/>
    </row>
    <row r="661" spans="1:2" s="3" customFormat="1">
      <c r="A661" s="1"/>
      <c r="B661" s="15"/>
    </row>
    <row r="662" spans="1:2" s="3" customFormat="1">
      <c r="A662" s="1"/>
      <c r="B662" s="15"/>
    </row>
    <row r="663" spans="1:2" s="3" customFormat="1">
      <c r="A663" s="1"/>
      <c r="B663" s="15"/>
    </row>
    <row r="664" spans="1:2" s="3" customFormat="1">
      <c r="A664" s="1"/>
      <c r="B664" s="15"/>
    </row>
    <row r="665" spans="1:2" s="3" customFormat="1">
      <c r="A665" s="1"/>
      <c r="B665" s="15"/>
    </row>
    <row r="666" spans="1:2" s="3" customFormat="1">
      <c r="A666" s="1"/>
      <c r="B666" s="15"/>
    </row>
    <row r="667" spans="1:2" s="3" customFormat="1">
      <c r="A667" s="1"/>
      <c r="B667" s="15"/>
    </row>
    <row r="668" spans="1:2" s="3" customFormat="1">
      <c r="A668" s="1"/>
      <c r="B668" s="15"/>
    </row>
    <row r="669" spans="1:2" s="3" customFormat="1">
      <c r="A669" s="1"/>
      <c r="B669" s="15"/>
    </row>
    <row r="670" spans="1:2" s="3" customFormat="1">
      <c r="A670" s="1"/>
      <c r="B670" s="15"/>
    </row>
    <row r="671" spans="1:2" s="3" customFormat="1">
      <c r="A671" s="1"/>
      <c r="B671" s="15"/>
    </row>
    <row r="672" spans="1:2" s="3" customFormat="1">
      <c r="A672" s="1"/>
      <c r="B672" s="15"/>
    </row>
    <row r="673" spans="1:2" s="3" customFormat="1">
      <c r="A673" s="1"/>
      <c r="B673" s="15"/>
    </row>
    <row r="674" spans="1:2" s="3" customFormat="1">
      <c r="A674" s="1"/>
      <c r="B674" s="15"/>
    </row>
    <row r="675" spans="1:2" s="3" customFormat="1">
      <c r="A675" s="1"/>
      <c r="B675" s="15"/>
    </row>
    <row r="676" spans="1:2" s="3" customFormat="1">
      <c r="A676" s="1"/>
      <c r="B676" s="15"/>
    </row>
    <row r="677" spans="1:2" s="3" customFormat="1">
      <c r="A677" s="1"/>
      <c r="B677" s="15"/>
    </row>
    <row r="678" spans="1:2" s="3" customFormat="1">
      <c r="A678" s="1"/>
      <c r="B678" s="15"/>
    </row>
    <row r="679" spans="1:2" s="3" customFormat="1">
      <c r="A679" s="1"/>
      <c r="B679" s="15"/>
    </row>
    <row r="680" spans="1:2" s="3" customFormat="1">
      <c r="A680" s="1"/>
      <c r="B680" s="15"/>
    </row>
    <row r="681" spans="1:2" s="3" customFormat="1">
      <c r="A681" s="1"/>
      <c r="B681" s="15"/>
    </row>
    <row r="682" spans="1:2" s="3" customFormat="1">
      <c r="A682" s="1"/>
      <c r="B682" s="15"/>
    </row>
    <row r="683" spans="1:2" s="3" customFormat="1">
      <c r="A683" s="1"/>
      <c r="B683" s="15"/>
    </row>
    <row r="684" spans="1:2" s="3" customFormat="1">
      <c r="A684" s="1"/>
      <c r="B684" s="15"/>
    </row>
    <row r="685" spans="1:2" s="3" customFormat="1">
      <c r="A685" s="1"/>
      <c r="B685" s="15"/>
    </row>
    <row r="686" spans="1:2" s="3" customFormat="1">
      <c r="A686" s="1"/>
      <c r="B686" s="15"/>
    </row>
    <row r="687" spans="1:2" s="3" customFormat="1">
      <c r="A687" s="1"/>
      <c r="B687" s="15"/>
    </row>
    <row r="688" spans="1:2" s="3" customFormat="1">
      <c r="A688" s="1"/>
      <c r="B688" s="15"/>
    </row>
    <row r="689" spans="1:2" s="3" customFormat="1">
      <c r="A689" s="1"/>
      <c r="B689" s="15"/>
    </row>
    <row r="690" spans="1:2" s="3" customFormat="1">
      <c r="A690" s="1"/>
      <c r="B690" s="15"/>
    </row>
    <row r="691" spans="1:2" s="3" customFormat="1">
      <c r="A691" s="1"/>
      <c r="B691" s="15"/>
    </row>
    <row r="692" spans="1:2" s="3" customFormat="1">
      <c r="A692" s="1"/>
      <c r="B692" s="15"/>
    </row>
    <row r="693" spans="1:2" s="3" customFormat="1">
      <c r="A693" s="1"/>
      <c r="B693" s="15"/>
    </row>
    <row r="694" spans="1:2" s="3" customFormat="1">
      <c r="A694" s="1"/>
      <c r="B694" s="15"/>
    </row>
    <row r="695" spans="1:2" s="3" customFormat="1">
      <c r="A695" s="1"/>
      <c r="B695" s="15"/>
    </row>
    <row r="696" spans="1:2" s="3" customFormat="1">
      <c r="A696" s="1"/>
      <c r="B696" s="15"/>
    </row>
    <row r="697" spans="1:2" s="3" customFormat="1">
      <c r="A697" s="1"/>
      <c r="B697" s="15"/>
    </row>
    <row r="698" spans="1:2" s="3" customFormat="1">
      <c r="A698" s="1"/>
      <c r="B698" s="15"/>
    </row>
    <row r="699" spans="1:2" s="3" customFormat="1">
      <c r="A699" s="1"/>
      <c r="B699" s="15"/>
    </row>
    <row r="700" spans="1:2" s="3" customFormat="1">
      <c r="A700" s="1"/>
      <c r="B700" s="15"/>
    </row>
    <row r="701" spans="1:2" s="3" customFormat="1">
      <c r="A701" s="1"/>
      <c r="B701" s="15"/>
    </row>
    <row r="702" spans="1:2" s="3" customFormat="1">
      <c r="A702" s="1"/>
      <c r="B702" s="15"/>
    </row>
    <row r="703" spans="1:2" s="3" customFormat="1">
      <c r="A703" s="1"/>
      <c r="B703" s="15"/>
    </row>
    <row r="704" spans="1:2" s="3" customFormat="1">
      <c r="A704" s="1"/>
      <c r="B704" s="15"/>
    </row>
    <row r="705" spans="1:2" s="3" customFormat="1">
      <c r="A705" s="1"/>
      <c r="B705" s="15"/>
    </row>
    <row r="706" spans="1:2" s="3" customFormat="1">
      <c r="A706" s="1"/>
      <c r="B706" s="15"/>
    </row>
    <row r="707" spans="1:2" s="3" customFormat="1">
      <c r="A707" s="1"/>
      <c r="B707" s="15"/>
    </row>
    <row r="708" spans="1:2" s="3" customFormat="1">
      <c r="A708" s="1"/>
      <c r="B708" s="15"/>
    </row>
    <row r="709" spans="1:2" s="3" customFormat="1">
      <c r="A709" s="1"/>
      <c r="B709" s="15"/>
    </row>
    <row r="710" spans="1:2" s="3" customFormat="1">
      <c r="A710" s="1"/>
      <c r="B710" s="15"/>
    </row>
    <row r="711" spans="1:2" s="3" customFormat="1">
      <c r="A711" s="1"/>
      <c r="B711" s="15"/>
    </row>
    <row r="712" spans="1:2" s="3" customFormat="1">
      <c r="A712" s="1"/>
      <c r="B712" s="15"/>
    </row>
    <row r="713" spans="1:2" s="3" customFormat="1">
      <c r="A713" s="1"/>
      <c r="B713" s="15"/>
    </row>
    <row r="714" spans="1:2" s="3" customFormat="1">
      <c r="A714" s="1"/>
      <c r="B714" s="15"/>
    </row>
    <row r="715" spans="1:2" s="3" customFormat="1">
      <c r="A715" s="1"/>
      <c r="B715" s="15"/>
    </row>
    <row r="716" spans="1:2" s="3" customFormat="1">
      <c r="A716" s="1"/>
      <c r="B716" s="15"/>
    </row>
    <row r="717" spans="1:2" s="3" customFormat="1">
      <c r="A717" s="1"/>
      <c r="B717" s="15"/>
    </row>
    <row r="718" spans="1:2" s="3" customFormat="1">
      <c r="A718" s="1"/>
      <c r="B718" s="15"/>
    </row>
    <row r="719" spans="1:2" s="3" customFormat="1">
      <c r="A719" s="1"/>
      <c r="B719" s="15"/>
    </row>
    <row r="720" spans="1:2" s="3" customFormat="1">
      <c r="A720" s="1"/>
      <c r="B720" s="15"/>
    </row>
    <row r="721" spans="1:2" s="3" customFormat="1">
      <c r="A721" s="1"/>
      <c r="B721" s="15"/>
    </row>
    <row r="722" spans="1:2" s="3" customFormat="1">
      <c r="A722" s="1"/>
      <c r="B722" s="15"/>
    </row>
    <row r="723" spans="1:2" s="3" customFormat="1">
      <c r="A723" s="1"/>
      <c r="B723" s="15"/>
    </row>
    <row r="724" spans="1:2" s="3" customFormat="1">
      <c r="A724" s="1"/>
      <c r="B724" s="15"/>
    </row>
    <row r="725" spans="1:2" s="3" customFormat="1">
      <c r="A725" s="1"/>
      <c r="B725" s="15"/>
    </row>
    <row r="726" spans="1:2" s="3" customFormat="1">
      <c r="A726" s="1"/>
      <c r="B726" s="15"/>
    </row>
    <row r="727" spans="1:2" s="3" customFormat="1">
      <c r="A727" s="1"/>
      <c r="B727" s="15"/>
    </row>
    <row r="728" spans="1:2" s="3" customFormat="1">
      <c r="A728" s="1"/>
      <c r="B728" s="15"/>
    </row>
    <row r="729" spans="1:2" s="3" customFormat="1">
      <c r="A729" s="1"/>
      <c r="B729" s="15"/>
    </row>
    <row r="730" spans="1:2" s="3" customFormat="1">
      <c r="A730" s="1"/>
      <c r="B730" s="15"/>
    </row>
    <row r="731" spans="1:2" s="3" customFormat="1">
      <c r="A731" s="1"/>
      <c r="B731" s="15"/>
    </row>
    <row r="732" spans="1:2" s="3" customFormat="1">
      <c r="A732" s="1"/>
      <c r="B732" s="15"/>
    </row>
    <row r="733" spans="1:2" s="3" customFormat="1">
      <c r="A733" s="1"/>
      <c r="B733" s="15"/>
    </row>
    <row r="734" spans="1:2" s="3" customFormat="1">
      <c r="A734" s="1"/>
      <c r="B734" s="15"/>
    </row>
    <row r="735" spans="1:2" s="3" customFormat="1">
      <c r="A735" s="1"/>
      <c r="B735" s="15"/>
    </row>
    <row r="736" spans="1:2" s="3" customFormat="1">
      <c r="A736" s="1"/>
      <c r="B736" s="15"/>
    </row>
    <row r="737" spans="1:2" s="3" customFormat="1">
      <c r="A737" s="1"/>
      <c r="B737" s="15"/>
    </row>
    <row r="738" spans="1:2" s="3" customFormat="1">
      <c r="A738" s="1"/>
      <c r="B738" s="15"/>
    </row>
    <row r="739" spans="1:2" s="3" customFormat="1">
      <c r="A739" s="1"/>
      <c r="B739" s="15"/>
    </row>
    <row r="740" spans="1:2" s="3" customFormat="1">
      <c r="A740" s="1"/>
      <c r="B740" s="15"/>
    </row>
    <row r="741" spans="1:2" s="3" customFormat="1">
      <c r="A741" s="1"/>
      <c r="B741" s="15"/>
    </row>
    <row r="742" spans="1:2" s="3" customFormat="1">
      <c r="A742" s="1"/>
      <c r="B742" s="15"/>
    </row>
    <row r="743" spans="1:2" s="3" customFormat="1">
      <c r="A743" s="1"/>
      <c r="B743" s="15"/>
    </row>
    <row r="744" spans="1:2" s="3" customFormat="1">
      <c r="A744" s="1"/>
      <c r="B744" s="15"/>
    </row>
    <row r="745" spans="1:2" s="3" customFormat="1">
      <c r="A745" s="1"/>
      <c r="B745" s="15"/>
    </row>
    <row r="746" spans="1:2" s="3" customFormat="1">
      <c r="A746" s="1"/>
      <c r="B746" s="15"/>
    </row>
    <row r="747" spans="1:2" s="3" customFormat="1">
      <c r="A747" s="1"/>
      <c r="B747" s="15"/>
    </row>
    <row r="748" spans="1:2" s="3" customFormat="1">
      <c r="A748" s="1"/>
      <c r="B748" s="15"/>
    </row>
    <row r="749" spans="1:2" s="3" customFormat="1">
      <c r="A749" s="1"/>
      <c r="B749" s="15"/>
    </row>
    <row r="750" spans="1:2" s="3" customFormat="1">
      <c r="A750" s="1"/>
      <c r="B750" s="15"/>
    </row>
    <row r="751" spans="1:2" s="3" customFormat="1">
      <c r="A751" s="1"/>
      <c r="B751" s="15"/>
    </row>
    <row r="752" spans="1:2" s="3" customFormat="1">
      <c r="A752" s="1"/>
      <c r="B752" s="15"/>
    </row>
    <row r="753" spans="1:2" s="3" customFormat="1">
      <c r="A753" s="1"/>
      <c r="B753" s="15"/>
    </row>
    <row r="754" spans="1:2" s="3" customFormat="1">
      <c r="A754" s="1"/>
      <c r="B754" s="15"/>
    </row>
    <row r="755" spans="1:2" s="3" customFormat="1">
      <c r="A755" s="1"/>
      <c r="B755" s="15"/>
    </row>
    <row r="756" spans="1:2" s="3" customFormat="1">
      <c r="A756" s="1"/>
      <c r="B756" s="15"/>
    </row>
    <row r="757" spans="1:2" s="3" customFormat="1">
      <c r="A757" s="1"/>
      <c r="B757" s="15"/>
    </row>
    <row r="758" spans="1:2" s="3" customFormat="1">
      <c r="A758" s="1"/>
      <c r="B758" s="15"/>
    </row>
    <row r="759" spans="1:2" s="3" customFormat="1">
      <c r="A759" s="1"/>
      <c r="B759" s="15"/>
    </row>
    <row r="760" spans="1:2" s="3" customFormat="1">
      <c r="A760" s="1"/>
      <c r="B760" s="15"/>
    </row>
    <row r="761" spans="1:2" s="3" customFormat="1">
      <c r="A761" s="1"/>
      <c r="B761" s="15"/>
    </row>
    <row r="762" spans="1:2" s="3" customFormat="1">
      <c r="A762" s="1"/>
      <c r="B762" s="15"/>
    </row>
    <row r="763" spans="1:2" s="3" customFormat="1">
      <c r="A763" s="1"/>
      <c r="B763" s="15"/>
    </row>
    <row r="764" spans="1:2" s="3" customFormat="1">
      <c r="A764" s="1"/>
      <c r="B764" s="15"/>
    </row>
    <row r="765" spans="1:2" s="3" customFormat="1">
      <c r="A765" s="1"/>
      <c r="B765" s="15"/>
    </row>
    <row r="766" spans="1:2" s="3" customFormat="1">
      <c r="A766" s="1"/>
      <c r="B766" s="15"/>
    </row>
    <row r="767" spans="1:2" s="3" customFormat="1">
      <c r="A767" s="1"/>
      <c r="B767" s="15"/>
    </row>
    <row r="768" spans="1:2" s="3" customFormat="1">
      <c r="A768" s="1"/>
      <c r="B768" s="15"/>
    </row>
    <row r="769" spans="1:2" s="3" customFormat="1">
      <c r="A769" s="1"/>
      <c r="B769" s="15"/>
    </row>
    <row r="770" spans="1:2" s="3" customFormat="1">
      <c r="A770" s="1"/>
      <c r="B770" s="15"/>
    </row>
    <row r="771" spans="1:2" s="3" customFormat="1">
      <c r="A771" s="1"/>
      <c r="B771" s="15"/>
    </row>
    <row r="772" spans="1:2" s="3" customFormat="1">
      <c r="A772" s="1"/>
      <c r="B772" s="15"/>
    </row>
    <row r="773" spans="1:2" s="3" customFormat="1">
      <c r="A773" s="1"/>
      <c r="B773" s="15"/>
    </row>
    <row r="774" spans="1:2" s="3" customFormat="1">
      <c r="A774" s="1"/>
      <c r="B774" s="15"/>
    </row>
    <row r="775" spans="1:2" s="3" customFormat="1">
      <c r="A775" s="1"/>
      <c r="B775" s="15"/>
    </row>
    <row r="776" spans="1:2" s="3" customFormat="1">
      <c r="A776" s="1"/>
      <c r="B776" s="15"/>
    </row>
    <row r="777" spans="1:2" s="3" customFormat="1">
      <c r="A777" s="1"/>
      <c r="B777" s="15"/>
    </row>
    <row r="778" spans="1:2" s="3" customFormat="1">
      <c r="A778" s="1"/>
      <c r="B778" s="15"/>
    </row>
    <row r="779" spans="1:2" s="3" customFormat="1">
      <c r="A779" s="1"/>
      <c r="B779" s="15"/>
    </row>
    <row r="780" spans="1:2" s="3" customFormat="1">
      <c r="A780" s="1"/>
      <c r="B780" s="15"/>
    </row>
    <row r="781" spans="1:2" s="3" customFormat="1">
      <c r="A781" s="1"/>
      <c r="B781" s="15"/>
    </row>
    <row r="782" spans="1:2" s="3" customFormat="1">
      <c r="A782" s="1"/>
      <c r="B782" s="15"/>
    </row>
    <row r="783" spans="1:2" s="3" customFormat="1">
      <c r="A783" s="1"/>
      <c r="B783" s="15"/>
    </row>
    <row r="784" spans="1:2" s="3" customFormat="1">
      <c r="A784" s="1"/>
      <c r="B784" s="15"/>
    </row>
    <row r="785" spans="1:2" s="3" customFormat="1">
      <c r="A785" s="1"/>
      <c r="B785" s="15"/>
    </row>
    <row r="786" spans="1:2" s="3" customFormat="1">
      <c r="A786" s="1"/>
      <c r="B786" s="15"/>
    </row>
    <row r="787" spans="1:2" s="3" customFormat="1">
      <c r="A787" s="1"/>
      <c r="B787" s="15"/>
    </row>
    <row r="788" spans="1:2" s="3" customFormat="1">
      <c r="A788" s="1"/>
      <c r="B788" s="15"/>
    </row>
    <row r="789" spans="1:2" s="3" customFormat="1">
      <c r="A789" s="1"/>
      <c r="B789" s="15"/>
    </row>
    <row r="790" spans="1:2" s="3" customFormat="1">
      <c r="A790" s="1"/>
      <c r="B790" s="15"/>
    </row>
    <row r="791" spans="1:2" s="3" customFormat="1">
      <c r="A791" s="1"/>
      <c r="B791" s="15"/>
    </row>
    <row r="792" spans="1:2" s="3" customFormat="1">
      <c r="A792" s="1"/>
      <c r="B792" s="15"/>
    </row>
    <row r="793" spans="1:2" s="3" customFormat="1">
      <c r="A793" s="1"/>
      <c r="B793" s="15"/>
    </row>
    <row r="794" spans="1:2" s="3" customFormat="1">
      <c r="A794" s="1"/>
      <c r="B794" s="15"/>
    </row>
    <row r="795" spans="1:2" s="3" customFormat="1">
      <c r="A795" s="1"/>
      <c r="B795" s="15"/>
    </row>
    <row r="796" spans="1:2" s="3" customFormat="1">
      <c r="A796" s="1"/>
      <c r="B796" s="15"/>
    </row>
    <row r="797" spans="1:2" s="3" customFormat="1">
      <c r="A797" s="1"/>
      <c r="B797" s="15"/>
    </row>
    <row r="798" spans="1:2" s="3" customFormat="1">
      <c r="A798" s="1"/>
      <c r="B798" s="15"/>
    </row>
    <row r="799" spans="1:2" s="3" customFormat="1">
      <c r="A799" s="1"/>
      <c r="B799" s="15"/>
    </row>
    <row r="800" spans="1:2" s="3" customFormat="1">
      <c r="A800" s="1"/>
      <c r="B800" s="15"/>
    </row>
    <row r="801" spans="1:2" s="3" customFormat="1">
      <c r="A801" s="1"/>
      <c r="B801" s="15"/>
    </row>
    <row r="802" spans="1:2" s="3" customFormat="1">
      <c r="A802" s="1"/>
      <c r="B802" s="15"/>
    </row>
    <row r="803" spans="1:2" s="3" customFormat="1">
      <c r="A803" s="1"/>
      <c r="B803" s="15"/>
    </row>
    <row r="804" spans="1:2" s="3" customFormat="1">
      <c r="A804" s="1"/>
      <c r="B804" s="15"/>
    </row>
    <row r="805" spans="1:2" s="3" customFormat="1">
      <c r="A805" s="1"/>
      <c r="B805" s="15"/>
    </row>
    <row r="806" spans="1:2" s="3" customFormat="1">
      <c r="A806" s="1"/>
      <c r="B806" s="15"/>
    </row>
    <row r="807" spans="1:2" s="3" customFormat="1">
      <c r="A807" s="1"/>
      <c r="B807" s="15"/>
    </row>
    <row r="808" spans="1:2" s="3" customFormat="1">
      <c r="A808" s="1"/>
      <c r="B808" s="15"/>
    </row>
    <row r="809" spans="1:2" s="3" customFormat="1">
      <c r="A809" s="1"/>
      <c r="B809" s="15"/>
    </row>
    <row r="810" spans="1:2" s="3" customFormat="1">
      <c r="A810" s="1"/>
      <c r="B810" s="15"/>
    </row>
    <row r="811" spans="1:2" s="3" customFormat="1">
      <c r="A811" s="1"/>
      <c r="B811" s="15"/>
    </row>
    <row r="812" spans="1:2" s="3" customFormat="1">
      <c r="A812" s="1"/>
      <c r="B812" s="15"/>
    </row>
    <row r="813" spans="1:2" s="3" customFormat="1">
      <c r="A813" s="1"/>
      <c r="B813" s="15"/>
    </row>
    <row r="814" spans="1:2" s="3" customFormat="1">
      <c r="A814" s="1"/>
      <c r="B814" s="15"/>
    </row>
    <row r="815" spans="1:2" s="3" customFormat="1">
      <c r="A815" s="1"/>
      <c r="B815" s="15"/>
    </row>
    <row r="816" spans="1:2" s="3" customFormat="1">
      <c r="A816" s="1"/>
      <c r="B816" s="15"/>
    </row>
    <row r="817" spans="1:2" s="3" customFormat="1">
      <c r="A817" s="1"/>
      <c r="B817" s="15"/>
    </row>
    <row r="818" spans="1:2" s="3" customFormat="1">
      <c r="A818" s="1"/>
      <c r="B818" s="15"/>
    </row>
    <row r="819" spans="1:2" s="3" customFormat="1">
      <c r="A819" s="1"/>
      <c r="B819" s="15"/>
    </row>
    <row r="820" spans="1:2" s="3" customFormat="1">
      <c r="A820" s="1"/>
      <c r="B820" s="15"/>
    </row>
    <row r="821" spans="1:2" s="3" customFormat="1">
      <c r="A821" s="1"/>
      <c r="B821" s="15"/>
    </row>
    <row r="822" spans="1:2" s="3" customFormat="1">
      <c r="A822" s="1"/>
      <c r="B822" s="15"/>
    </row>
    <row r="823" spans="1:2" s="3" customFormat="1">
      <c r="A823" s="1"/>
      <c r="B823" s="15"/>
    </row>
    <row r="824" spans="1:2" s="3" customFormat="1">
      <c r="A824" s="1"/>
      <c r="B824" s="15"/>
    </row>
    <row r="825" spans="1:2" s="3" customFormat="1">
      <c r="A825" s="1"/>
      <c r="B825" s="15"/>
    </row>
    <row r="826" spans="1:2" s="3" customFormat="1">
      <c r="A826" s="1"/>
      <c r="B826" s="15"/>
    </row>
    <row r="827" spans="1:2" s="3" customFormat="1">
      <c r="A827" s="1"/>
      <c r="B827" s="15"/>
    </row>
    <row r="828" spans="1:2" s="3" customFormat="1">
      <c r="A828" s="1"/>
      <c r="B828" s="15"/>
    </row>
    <row r="829" spans="1:2" s="3" customFormat="1">
      <c r="A829" s="1"/>
      <c r="B829" s="15"/>
    </row>
    <row r="830" spans="1:2" s="3" customFormat="1">
      <c r="A830" s="1"/>
      <c r="B830" s="15"/>
    </row>
    <row r="831" spans="1:2" s="3" customFormat="1">
      <c r="A831" s="1"/>
      <c r="B831" s="15"/>
    </row>
    <row r="832" spans="1:2" s="3" customFormat="1">
      <c r="A832" s="1"/>
      <c r="B832" s="15"/>
    </row>
    <row r="833" spans="1:2" s="3" customFormat="1">
      <c r="A833" s="1"/>
      <c r="B833" s="15"/>
    </row>
    <row r="834" spans="1:2" s="3" customFormat="1">
      <c r="A834" s="1"/>
      <c r="B834" s="15"/>
    </row>
    <row r="835" spans="1:2" s="3" customFormat="1">
      <c r="A835" s="1"/>
      <c r="B835" s="15"/>
    </row>
    <row r="836" spans="1:2" s="3" customFormat="1">
      <c r="A836" s="1"/>
      <c r="B836" s="15"/>
    </row>
    <row r="837" spans="1:2" s="3" customFormat="1">
      <c r="A837" s="1"/>
      <c r="B837" s="15"/>
    </row>
    <row r="838" spans="1:2" s="3" customFormat="1">
      <c r="A838" s="1"/>
      <c r="B838" s="15"/>
    </row>
    <row r="839" spans="1:2" s="3" customFormat="1">
      <c r="A839" s="1"/>
      <c r="B839" s="15"/>
    </row>
    <row r="840" spans="1:2" s="3" customFormat="1">
      <c r="A840" s="1"/>
      <c r="B840" s="15"/>
    </row>
    <row r="841" spans="1:2" s="3" customFormat="1">
      <c r="A841" s="1"/>
      <c r="B841" s="15"/>
    </row>
    <row r="842" spans="1:2" s="3" customFormat="1">
      <c r="A842" s="1"/>
      <c r="B842" s="15"/>
    </row>
    <row r="843" spans="1:2" s="3" customFormat="1">
      <c r="A843" s="1"/>
      <c r="B843" s="15"/>
    </row>
    <row r="844" spans="1:2" s="3" customFormat="1">
      <c r="A844" s="1"/>
      <c r="B844" s="15"/>
    </row>
    <row r="845" spans="1:2" s="3" customFormat="1">
      <c r="A845" s="1"/>
      <c r="B845" s="15"/>
    </row>
    <row r="846" spans="1:2" s="3" customFormat="1">
      <c r="A846" s="1"/>
      <c r="B846" s="15"/>
    </row>
    <row r="847" spans="1:2" s="3" customFormat="1">
      <c r="A847" s="1"/>
      <c r="B847" s="15"/>
    </row>
    <row r="848" spans="1:2" s="3" customFormat="1">
      <c r="A848" s="1"/>
      <c r="B848" s="15"/>
    </row>
    <row r="849" spans="1:2" s="3" customFormat="1">
      <c r="A849" s="1"/>
      <c r="B849" s="15"/>
    </row>
    <row r="850" spans="1:2" s="3" customFormat="1">
      <c r="A850" s="1"/>
      <c r="B850" s="15"/>
    </row>
    <row r="851" spans="1:2" s="3" customFormat="1">
      <c r="A851" s="1"/>
      <c r="B851" s="15"/>
    </row>
    <row r="852" spans="1:2" s="3" customFormat="1">
      <c r="A852" s="1"/>
      <c r="B852" s="15"/>
    </row>
    <row r="853" spans="1:2" s="3" customFormat="1">
      <c r="A853" s="1"/>
      <c r="B853" s="15"/>
    </row>
    <row r="854" spans="1:2" s="3" customFormat="1">
      <c r="A854" s="1"/>
      <c r="B854" s="15"/>
    </row>
    <row r="855" spans="1:2" s="3" customFormat="1">
      <c r="A855" s="1"/>
      <c r="B855" s="15"/>
    </row>
    <row r="856" spans="1:2" s="3" customFormat="1">
      <c r="A856" s="1"/>
      <c r="B856" s="15"/>
    </row>
    <row r="857" spans="1:2" s="3" customFormat="1">
      <c r="A857" s="1"/>
      <c r="B857" s="15"/>
    </row>
    <row r="858" spans="1:2" s="3" customFormat="1">
      <c r="A858" s="1"/>
      <c r="B858" s="15"/>
    </row>
    <row r="859" spans="1:2" s="3" customFormat="1">
      <c r="A859" s="1"/>
      <c r="B859" s="15"/>
    </row>
    <row r="860" spans="1:2" s="3" customFormat="1">
      <c r="A860" s="1"/>
      <c r="B860" s="15"/>
    </row>
    <row r="861" spans="1:2" s="3" customFormat="1">
      <c r="A861" s="1"/>
      <c r="B861" s="15"/>
    </row>
    <row r="862" spans="1:2" s="3" customFormat="1">
      <c r="A862" s="1"/>
      <c r="B862" s="15"/>
    </row>
    <row r="863" spans="1:2" s="3" customFormat="1">
      <c r="A863" s="1"/>
      <c r="B863" s="15"/>
    </row>
    <row r="864" spans="1:2" s="3" customFormat="1">
      <c r="A864" s="1"/>
      <c r="B864" s="15"/>
    </row>
    <row r="865" spans="1:2" s="3" customFormat="1">
      <c r="A865" s="1"/>
      <c r="B865" s="15"/>
    </row>
    <row r="866" spans="1:2" s="3" customFormat="1">
      <c r="A866" s="1"/>
      <c r="B866" s="15"/>
    </row>
    <row r="867" spans="1:2" s="3" customFormat="1">
      <c r="A867" s="1"/>
      <c r="B867" s="15"/>
    </row>
    <row r="868" spans="1:2" s="3" customFormat="1">
      <c r="A868" s="1"/>
      <c r="B868" s="15"/>
    </row>
    <row r="869" spans="1:2" s="3" customFormat="1">
      <c r="A869" s="1"/>
      <c r="B869" s="15"/>
    </row>
    <row r="870" spans="1:2" s="3" customFormat="1">
      <c r="A870" s="1"/>
      <c r="B870" s="15"/>
    </row>
    <row r="871" spans="1:2" s="3" customFormat="1">
      <c r="A871" s="1"/>
      <c r="B871" s="15"/>
    </row>
    <row r="872" spans="1:2" s="3" customFormat="1">
      <c r="A872" s="1"/>
      <c r="B872" s="15"/>
    </row>
    <row r="873" spans="1:2" s="3" customFormat="1">
      <c r="A873" s="1"/>
      <c r="B873" s="15"/>
    </row>
    <row r="874" spans="1:2" s="3" customFormat="1">
      <c r="A874" s="1"/>
      <c r="B874" s="15"/>
    </row>
    <row r="875" spans="1:2" s="3" customFormat="1">
      <c r="A875" s="1"/>
      <c r="B875" s="15"/>
    </row>
    <row r="876" spans="1:2" s="3" customFormat="1">
      <c r="A876" s="1"/>
      <c r="B876" s="15"/>
    </row>
    <row r="877" spans="1:2" s="3" customFormat="1">
      <c r="A877" s="1"/>
      <c r="B877" s="15"/>
    </row>
    <row r="878" spans="1:2" s="3" customFormat="1">
      <c r="A878" s="1"/>
      <c r="B878" s="15"/>
    </row>
    <row r="879" spans="1:2" s="3" customFormat="1">
      <c r="A879" s="1"/>
      <c r="B879" s="15"/>
    </row>
    <row r="880" spans="1:2" s="3" customFormat="1">
      <c r="A880" s="1"/>
      <c r="B880" s="15"/>
    </row>
    <row r="881" spans="1:2" s="3" customFormat="1">
      <c r="A881" s="1"/>
      <c r="B881" s="15"/>
    </row>
    <row r="882" spans="1:2" s="3" customFormat="1">
      <c r="A882" s="1"/>
      <c r="B882" s="15"/>
    </row>
    <row r="883" spans="1:2" s="3" customFormat="1">
      <c r="A883" s="1"/>
      <c r="B883" s="15"/>
    </row>
    <row r="884" spans="1:2" s="3" customFormat="1">
      <c r="A884" s="1"/>
      <c r="B884" s="15"/>
    </row>
    <row r="885" spans="1:2" s="3" customFormat="1">
      <c r="A885" s="1"/>
      <c r="B885" s="15"/>
    </row>
    <row r="886" spans="1:2" s="3" customFormat="1">
      <c r="A886" s="1"/>
      <c r="B886" s="15"/>
    </row>
    <row r="887" spans="1:2" s="3" customFormat="1">
      <c r="A887" s="1"/>
      <c r="B887" s="15"/>
    </row>
    <row r="888" spans="1:2" s="3" customFormat="1">
      <c r="A888" s="1"/>
      <c r="B888" s="15"/>
    </row>
    <row r="889" spans="1:2" s="3" customFormat="1">
      <c r="A889" s="1"/>
      <c r="B889" s="15"/>
    </row>
    <row r="890" spans="1:2" s="3" customFormat="1">
      <c r="A890" s="1"/>
      <c r="B890" s="15"/>
    </row>
    <row r="891" spans="1:2" s="3" customFormat="1">
      <c r="A891" s="1"/>
      <c r="B891" s="15"/>
    </row>
    <row r="892" spans="1:2" s="3" customFormat="1">
      <c r="A892" s="1"/>
      <c r="B892" s="15"/>
    </row>
    <row r="893" spans="1:2" s="3" customFormat="1">
      <c r="A893" s="1"/>
      <c r="B893" s="15"/>
    </row>
    <row r="894" spans="1:2" s="3" customFormat="1">
      <c r="A894" s="1"/>
      <c r="B894" s="15"/>
    </row>
    <row r="895" spans="1:2" s="3" customFormat="1">
      <c r="A895" s="1"/>
      <c r="B895" s="15"/>
    </row>
    <row r="896" spans="1:2" s="3" customFormat="1">
      <c r="A896" s="1"/>
      <c r="B896" s="15"/>
    </row>
    <row r="897" spans="1:2" s="3" customFormat="1">
      <c r="A897" s="1"/>
      <c r="B897" s="15"/>
    </row>
    <row r="898" spans="1:2" s="3" customFormat="1">
      <c r="A898" s="1"/>
      <c r="B898" s="15"/>
    </row>
    <row r="899" spans="1:2" s="3" customFormat="1">
      <c r="A899" s="1"/>
      <c r="B899" s="15"/>
    </row>
    <row r="900" spans="1:2" s="3" customFormat="1">
      <c r="A900" s="1"/>
      <c r="B900" s="15"/>
    </row>
    <row r="901" spans="1:2" s="3" customFormat="1">
      <c r="A901" s="1"/>
      <c r="B901" s="15"/>
    </row>
    <row r="902" spans="1:2" s="3" customFormat="1">
      <c r="A902" s="1"/>
      <c r="B902" s="15"/>
    </row>
    <row r="903" spans="1:2" s="3" customFormat="1">
      <c r="A903" s="1"/>
      <c r="B903" s="15"/>
    </row>
    <row r="904" spans="1:2" s="3" customFormat="1">
      <c r="A904" s="1"/>
      <c r="B904" s="15"/>
    </row>
    <row r="905" spans="1:2" s="3" customFormat="1">
      <c r="A905" s="1"/>
      <c r="B905" s="15"/>
    </row>
    <row r="906" spans="1:2" s="3" customFormat="1">
      <c r="A906" s="1"/>
      <c r="B906" s="15"/>
    </row>
    <row r="907" spans="1:2" s="3" customFormat="1">
      <c r="A907" s="1"/>
      <c r="B907" s="15"/>
    </row>
    <row r="908" spans="1:2" s="3" customFormat="1">
      <c r="A908" s="1"/>
      <c r="B908" s="15"/>
    </row>
    <row r="909" spans="1:2" s="3" customFormat="1">
      <c r="A909" s="1"/>
      <c r="B909" s="15"/>
    </row>
    <row r="910" spans="1:2" s="3" customFormat="1">
      <c r="A910" s="1"/>
      <c r="B910" s="15"/>
    </row>
    <row r="911" spans="1:2" s="3" customFormat="1">
      <c r="A911" s="1"/>
      <c r="B911" s="15"/>
    </row>
    <row r="912" spans="1:2" s="3" customFormat="1">
      <c r="A912" s="1"/>
      <c r="B912" s="15"/>
    </row>
    <row r="913" spans="1:2" s="3" customFormat="1">
      <c r="A913" s="1"/>
      <c r="B913" s="15"/>
    </row>
    <row r="914" spans="1:2" s="3" customFormat="1">
      <c r="A914" s="1"/>
      <c r="B914" s="15"/>
    </row>
    <row r="915" spans="1:2" s="3" customFormat="1">
      <c r="A915" s="1"/>
      <c r="B915" s="15"/>
    </row>
    <row r="916" spans="1:2" s="3" customFormat="1">
      <c r="A916" s="1"/>
      <c r="B916" s="15"/>
    </row>
    <row r="917" spans="1:2" s="3" customFormat="1">
      <c r="A917" s="1"/>
      <c r="B917" s="15"/>
    </row>
    <row r="918" spans="1:2" s="3" customFormat="1">
      <c r="A918" s="1"/>
      <c r="B918" s="15"/>
    </row>
    <row r="919" spans="1:2" s="3" customFormat="1">
      <c r="A919" s="1"/>
      <c r="B919" s="15"/>
    </row>
    <row r="920" spans="1:2" s="3" customFormat="1">
      <c r="A920" s="1"/>
      <c r="B920" s="15"/>
    </row>
    <row r="921" spans="1:2" s="3" customFormat="1">
      <c r="A921" s="1"/>
      <c r="B921" s="15"/>
    </row>
    <row r="922" spans="1:2" s="3" customFormat="1">
      <c r="A922" s="1"/>
      <c r="B922" s="15"/>
    </row>
    <row r="923" spans="1:2" s="3" customFormat="1">
      <c r="A923" s="1"/>
      <c r="B923" s="15"/>
    </row>
    <row r="924" spans="1:2" s="3" customFormat="1">
      <c r="A924" s="1"/>
      <c r="B924" s="15"/>
    </row>
    <row r="925" spans="1:2" s="3" customFormat="1">
      <c r="A925" s="1"/>
      <c r="B925" s="15"/>
    </row>
    <row r="926" spans="1:2" s="3" customFormat="1">
      <c r="A926" s="1"/>
      <c r="B926" s="15"/>
    </row>
    <row r="927" spans="1:2" s="3" customFormat="1">
      <c r="A927" s="1"/>
      <c r="B927" s="15"/>
    </row>
    <row r="928" spans="1:2" s="3" customFormat="1">
      <c r="A928" s="1"/>
      <c r="B928" s="15"/>
    </row>
    <row r="929" spans="1:2" s="3" customFormat="1">
      <c r="A929" s="1"/>
      <c r="B929" s="15"/>
    </row>
    <row r="930" spans="1:2" s="3" customFormat="1">
      <c r="A930" s="1"/>
      <c r="B930" s="15"/>
    </row>
    <row r="931" spans="1:2" s="3" customFormat="1">
      <c r="A931" s="1"/>
      <c r="B931" s="15"/>
    </row>
    <row r="932" spans="1:2" s="3" customFormat="1">
      <c r="A932" s="1"/>
      <c r="B932" s="15"/>
    </row>
    <row r="933" spans="1:2" s="3" customFormat="1">
      <c r="A933" s="1"/>
      <c r="B933" s="15"/>
    </row>
    <row r="934" spans="1:2" s="3" customFormat="1">
      <c r="A934" s="1"/>
      <c r="B934" s="15"/>
    </row>
    <row r="935" spans="1:2" s="3" customFormat="1">
      <c r="A935" s="1"/>
      <c r="B935" s="15"/>
    </row>
    <row r="936" spans="1:2" s="3" customFormat="1">
      <c r="A936" s="1"/>
      <c r="B936" s="15"/>
    </row>
    <row r="937" spans="1:2" s="3" customFormat="1">
      <c r="A937" s="1"/>
      <c r="B937" s="15"/>
    </row>
    <row r="938" spans="1:2" s="3" customFormat="1">
      <c r="A938" s="1"/>
      <c r="B938" s="15"/>
    </row>
    <row r="939" spans="1:2" s="3" customFormat="1">
      <c r="A939" s="1"/>
      <c r="B939" s="15"/>
    </row>
    <row r="940" spans="1:2" s="3" customFormat="1">
      <c r="A940" s="1"/>
      <c r="B940" s="15"/>
    </row>
    <row r="941" spans="1:2" s="3" customFormat="1">
      <c r="A941" s="1"/>
      <c r="B941" s="15"/>
    </row>
    <row r="942" spans="1:2" s="3" customFormat="1">
      <c r="A942" s="1"/>
      <c r="B942" s="15"/>
    </row>
    <row r="943" spans="1:2" s="3" customFormat="1">
      <c r="A943" s="1"/>
      <c r="B943" s="15"/>
    </row>
    <row r="944" spans="1:2" s="3" customFormat="1">
      <c r="A944" s="1"/>
      <c r="B944" s="15"/>
    </row>
    <row r="945" spans="1:2" s="3" customFormat="1">
      <c r="A945" s="1"/>
      <c r="B945" s="15"/>
    </row>
    <row r="946" spans="1:2" s="3" customFormat="1">
      <c r="A946" s="1"/>
      <c r="B946" s="15"/>
    </row>
    <row r="947" spans="1:2" s="3" customFormat="1">
      <c r="A947" s="1"/>
      <c r="B947" s="15"/>
    </row>
    <row r="948" spans="1:2" s="3" customFormat="1">
      <c r="A948" s="1"/>
      <c r="B948" s="15"/>
    </row>
    <row r="949" spans="1:2" s="3" customFormat="1">
      <c r="A949" s="1"/>
      <c r="B949" s="15"/>
    </row>
    <row r="950" spans="1:2" s="3" customFormat="1">
      <c r="A950" s="1"/>
      <c r="B950" s="15"/>
    </row>
    <row r="951" spans="1:2" s="3" customFormat="1">
      <c r="A951" s="1"/>
      <c r="B951" s="15"/>
    </row>
    <row r="952" spans="1:2" s="3" customFormat="1">
      <c r="A952" s="1"/>
      <c r="B952" s="15"/>
    </row>
    <row r="953" spans="1:2" s="3" customFormat="1">
      <c r="A953" s="1"/>
      <c r="B953" s="15"/>
    </row>
    <row r="954" spans="1:2" s="3" customFormat="1">
      <c r="A954" s="1"/>
      <c r="B954" s="15"/>
    </row>
    <row r="955" spans="1:2" s="3" customFormat="1">
      <c r="A955" s="1"/>
      <c r="B955" s="15"/>
    </row>
    <row r="956" spans="1:2" s="3" customFormat="1">
      <c r="A956" s="1"/>
      <c r="B956" s="15"/>
    </row>
    <row r="957" spans="1:2" s="3" customFormat="1">
      <c r="A957" s="1"/>
      <c r="B957" s="15"/>
    </row>
    <row r="958" spans="1:2" s="3" customFormat="1">
      <c r="A958" s="1"/>
      <c r="B958" s="15"/>
    </row>
    <row r="959" spans="1:2" s="3" customFormat="1">
      <c r="A959" s="1"/>
      <c r="B959" s="15"/>
    </row>
    <row r="960" spans="1:2" s="3" customFormat="1">
      <c r="A960" s="1"/>
      <c r="B960" s="15"/>
    </row>
    <row r="961" spans="1:2" s="3" customFormat="1">
      <c r="A961" s="1"/>
      <c r="B961" s="15"/>
    </row>
    <row r="962" spans="1:2" s="3" customFormat="1">
      <c r="A962" s="1"/>
      <c r="B962" s="15"/>
    </row>
    <row r="963" spans="1:2" s="3" customFormat="1">
      <c r="A963" s="1"/>
      <c r="B963" s="15"/>
    </row>
    <row r="964" spans="1:2" s="3" customFormat="1">
      <c r="A964" s="1"/>
      <c r="B964" s="15"/>
    </row>
    <row r="965" spans="1:2" s="3" customFormat="1">
      <c r="A965" s="1"/>
      <c r="B965" s="15"/>
    </row>
    <row r="966" spans="1:2" s="3" customFormat="1">
      <c r="A966" s="1"/>
      <c r="B966" s="15"/>
    </row>
    <row r="967" spans="1:2" s="3" customFormat="1">
      <c r="A967" s="1"/>
      <c r="B967" s="15"/>
    </row>
    <row r="968" spans="1:2" s="3" customFormat="1">
      <c r="A968" s="1"/>
      <c r="B968" s="15"/>
    </row>
    <row r="969" spans="1:2" s="3" customFormat="1">
      <c r="A969" s="1"/>
      <c r="B969" s="15"/>
    </row>
    <row r="970" spans="1:2" s="3" customFormat="1">
      <c r="A970" s="1"/>
      <c r="B970" s="15"/>
    </row>
    <row r="971" spans="1:2" s="3" customFormat="1">
      <c r="A971" s="1"/>
      <c r="B971" s="15"/>
    </row>
    <row r="972" spans="1:2" s="3" customFormat="1">
      <c r="A972" s="1"/>
      <c r="B972" s="15"/>
    </row>
    <row r="973" spans="1:2" s="3" customFormat="1">
      <c r="A973" s="1"/>
      <c r="B973" s="15"/>
    </row>
    <row r="974" spans="1:2" s="3" customFormat="1">
      <c r="A974" s="1"/>
      <c r="B974" s="15"/>
    </row>
    <row r="975" spans="1:2" s="3" customFormat="1">
      <c r="A975" s="1"/>
      <c r="B975" s="15"/>
    </row>
    <row r="976" spans="1:2" s="3" customFormat="1">
      <c r="A976" s="1"/>
      <c r="B976" s="15"/>
    </row>
    <row r="977" spans="1:2" s="3" customFormat="1">
      <c r="A977" s="1"/>
      <c r="B977" s="15"/>
    </row>
    <row r="978" spans="1:2" s="3" customFormat="1">
      <c r="A978" s="1"/>
      <c r="B978" s="15"/>
    </row>
    <row r="979" spans="1:2" s="3" customFormat="1">
      <c r="A979" s="1"/>
      <c r="B979" s="15"/>
    </row>
    <row r="980" spans="1:2" s="3" customFormat="1">
      <c r="A980" s="1"/>
      <c r="B980" s="15"/>
    </row>
    <row r="981" spans="1:2" s="3" customFormat="1">
      <c r="A981" s="1"/>
      <c r="B981" s="15"/>
    </row>
    <row r="982" spans="1:2" s="3" customFormat="1">
      <c r="A982" s="1"/>
      <c r="B982" s="15"/>
    </row>
    <row r="983" spans="1:2" s="3" customFormat="1">
      <c r="A983" s="1"/>
      <c r="B983" s="15"/>
    </row>
    <row r="984" spans="1:2" s="3" customFormat="1">
      <c r="A984" s="1"/>
      <c r="B984" s="15"/>
    </row>
    <row r="985" spans="1:2" s="3" customFormat="1">
      <c r="A985" s="1"/>
      <c r="B985" s="15"/>
    </row>
    <row r="986" spans="1:2" s="3" customFormat="1">
      <c r="A986" s="1"/>
      <c r="B986" s="15"/>
    </row>
    <row r="987" spans="1:2" s="3" customFormat="1">
      <c r="A987" s="1"/>
      <c r="B987" s="15"/>
    </row>
    <row r="988" spans="1:2" s="3" customFormat="1">
      <c r="A988" s="1"/>
      <c r="B988" s="15"/>
    </row>
    <row r="989" spans="1:2" s="3" customFormat="1">
      <c r="A989" s="1"/>
      <c r="B989" s="15"/>
    </row>
    <row r="990" spans="1:2" s="3" customFormat="1">
      <c r="A990" s="1"/>
      <c r="B990" s="15"/>
    </row>
    <row r="991" spans="1:2" s="3" customFormat="1">
      <c r="A991" s="1"/>
      <c r="B991" s="15"/>
    </row>
    <row r="992" spans="1:2" s="3" customFormat="1">
      <c r="A992" s="1"/>
      <c r="B992" s="15"/>
    </row>
    <row r="993" spans="1:2" s="3" customFormat="1">
      <c r="A993" s="1"/>
      <c r="B993" s="15"/>
    </row>
    <row r="994" spans="1:2" s="3" customFormat="1">
      <c r="A994" s="1"/>
      <c r="B994" s="15"/>
    </row>
    <row r="995" spans="1:2" s="3" customFormat="1">
      <c r="A995" s="1"/>
      <c r="B995" s="15"/>
    </row>
    <row r="996" spans="1:2" s="3" customFormat="1">
      <c r="A996" s="1"/>
      <c r="B996" s="15"/>
    </row>
    <row r="997" spans="1:2" s="3" customFormat="1">
      <c r="A997" s="1"/>
      <c r="B997" s="15"/>
    </row>
    <row r="998" spans="1:2" s="3" customFormat="1">
      <c r="A998" s="1"/>
      <c r="B998" s="15"/>
    </row>
    <row r="999" spans="1:2" s="3" customFormat="1">
      <c r="A999" s="1"/>
      <c r="B999" s="15"/>
    </row>
    <row r="1000" spans="1:2" s="3" customFormat="1">
      <c r="A1000" s="1"/>
      <c r="B1000" s="15"/>
    </row>
    <row r="1001" spans="1:2" s="3" customFormat="1">
      <c r="A1001" s="1"/>
      <c r="B1001" s="15"/>
    </row>
    <row r="1002" spans="1:2" s="3" customFormat="1">
      <c r="A1002" s="1"/>
      <c r="B1002" s="15"/>
    </row>
    <row r="1003" spans="1:2" s="3" customFormat="1">
      <c r="A1003" s="1"/>
      <c r="B1003" s="15"/>
    </row>
    <row r="1004" spans="1:2" s="3" customFormat="1">
      <c r="A1004" s="1"/>
      <c r="B1004" s="15"/>
    </row>
    <row r="1005" spans="1:2" s="3" customFormat="1">
      <c r="A1005" s="1"/>
      <c r="B1005" s="15"/>
    </row>
    <row r="1006" spans="1:2" s="3" customFormat="1">
      <c r="A1006" s="1"/>
      <c r="B1006" s="15"/>
    </row>
    <row r="1007" spans="1:2" s="3" customFormat="1">
      <c r="A1007" s="1"/>
      <c r="B1007" s="15"/>
    </row>
    <row r="1008" spans="1:2" s="3" customFormat="1">
      <c r="A1008" s="1"/>
      <c r="B1008" s="15"/>
    </row>
    <row r="1009" spans="1:2" s="3" customFormat="1">
      <c r="A1009" s="1"/>
      <c r="B1009" s="15"/>
    </row>
    <row r="1010" spans="1:2" s="3" customFormat="1">
      <c r="A1010" s="1"/>
      <c r="B1010" s="15"/>
    </row>
    <row r="1011" spans="1:2" s="3" customFormat="1">
      <c r="A1011" s="1"/>
      <c r="B1011" s="15"/>
    </row>
    <row r="1012" spans="1:2" s="3" customFormat="1">
      <c r="A1012" s="1"/>
      <c r="B1012" s="15"/>
    </row>
    <row r="1013" spans="1:2" s="3" customFormat="1">
      <c r="A1013" s="1"/>
      <c r="B1013" s="15"/>
    </row>
    <row r="1014" spans="1:2" s="3" customFormat="1">
      <c r="A1014" s="1"/>
      <c r="B1014" s="15"/>
    </row>
    <row r="1015" spans="1:2" s="3" customFormat="1">
      <c r="A1015" s="1"/>
      <c r="B1015" s="15"/>
    </row>
    <row r="1016" spans="1:2" s="3" customFormat="1">
      <c r="A1016" s="1"/>
      <c r="B1016" s="15"/>
    </row>
    <row r="1017" spans="1:2" s="3" customFormat="1">
      <c r="A1017" s="1"/>
      <c r="B1017" s="15"/>
    </row>
    <row r="1018" spans="1:2" s="3" customFormat="1">
      <c r="A1018" s="1"/>
      <c r="B1018" s="15"/>
    </row>
    <row r="1019" spans="1:2" s="3" customFormat="1">
      <c r="A1019" s="1"/>
      <c r="B1019" s="15"/>
    </row>
    <row r="1020" spans="1:2" s="3" customFormat="1">
      <c r="A1020" s="1"/>
      <c r="B1020" s="15"/>
    </row>
    <row r="1021" spans="1:2" s="3" customFormat="1">
      <c r="A1021" s="1"/>
      <c r="B1021" s="15"/>
    </row>
    <row r="1022" spans="1:2" s="3" customFormat="1">
      <c r="A1022" s="1"/>
      <c r="B1022" s="15"/>
    </row>
    <row r="1023" spans="1:2" s="3" customFormat="1">
      <c r="A1023" s="1"/>
      <c r="B1023" s="15"/>
    </row>
    <row r="1024" spans="1:2" s="3" customFormat="1">
      <c r="A1024" s="1"/>
      <c r="B1024" s="15"/>
    </row>
    <row r="1025" spans="1:2" s="3" customFormat="1">
      <c r="A1025" s="1"/>
      <c r="B1025" s="15"/>
    </row>
    <row r="1026" spans="1:2" s="3" customFormat="1">
      <c r="A1026" s="1"/>
      <c r="B1026" s="15"/>
    </row>
    <row r="1027" spans="1:2" s="3" customFormat="1">
      <c r="A1027" s="1"/>
      <c r="B1027" s="15"/>
    </row>
    <row r="1028" spans="1:2" s="3" customFormat="1">
      <c r="A1028" s="1"/>
      <c r="B1028" s="15"/>
    </row>
    <row r="1029" spans="1:2" s="3" customFormat="1">
      <c r="A1029" s="1"/>
      <c r="B1029" s="15"/>
    </row>
    <row r="1030" spans="1:2" s="3" customFormat="1">
      <c r="A1030" s="1"/>
      <c r="B1030" s="15"/>
    </row>
    <row r="1031" spans="1:2" s="3" customFormat="1">
      <c r="A1031" s="1"/>
      <c r="B1031" s="15"/>
    </row>
    <row r="1032" spans="1:2" s="3" customFormat="1">
      <c r="A1032" s="1"/>
      <c r="B1032" s="15"/>
    </row>
    <row r="1033" spans="1:2" s="3" customFormat="1">
      <c r="A1033" s="1"/>
      <c r="B1033" s="15"/>
    </row>
    <row r="1034" spans="1:2" s="3" customFormat="1">
      <c r="A1034" s="1"/>
      <c r="B1034" s="15"/>
    </row>
    <row r="1035" spans="1:2" s="3" customFormat="1">
      <c r="A1035" s="1"/>
      <c r="B1035" s="15"/>
    </row>
    <row r="1036" spans="1:2" s="3" customFormat="1">
      <c r="A1036" s="1"/>
      <c r="B1036" s="15"/>
    </row>
    <row r="1037" spans="1:2" s="3" customFormat="1">
      <c r="A1037" s="1"/>
      <c r="B1037" s="15"/>
    </row>
    <row r="1038" spans="1:2" s="3" customFormat="1">
      <c r="A1038" s="1"/>
      <c r="B1038" s="15"/>
    </row>
    <row r="1039" spans="1:2" s="3" customFormat="1">
      <c r="A1039" s="1"/>
      <c r="B1039" s="15"/>
    </row>
    <row r="1040" spans="1:2" s="3" customFormat="1">
      <c r="A1040" s="1"/>
      <c r="B1040" s="15"/>
    </row>
    <row r="1041" spans="1:2" s="3" customFormat="1">
      <c r="A1041" s="1"/>
      <c r="B1041" s="15"/>
    </row>
    <row r="1042" spans="1:2" s="3" customFormat="1">
      <c r="A1042" s="1"/>
      <c r="B1042" s="15"/>
    </row>
    <row r="1043" spans="1:2" s="3" customFormat="1">
      <c r="A1043" s="1"/>
      <c r="B1043" s="15"/>
    </row>
    <row r="1044" spans="1:2" s="3" customFormat="1">
      <c r="A1044" s="1"/>
      <c r="B1044" s="15"/>
    </row>
    <row r="1045" spans="1:2" s="3" customFormat="1">
      <c r="A1045" s="1"/>
      <c r="B1045" s="15"/>
    </row>
    <row r="1046" spans="1:2" s="3" customFormat="1">
      <c r="A1046" s="1"/>
      <c r="B1046" s="15"/>
    </row>
    <row r="1047" spans="1:2" s="3" customFormat="1">
      <c r="A1047" s="1"/>
      <c r="B1047" s="15"/>
    </row>
    <row r="1048" spans="1:2" s="3" customFormat="1">
      <c r="A1048" s="1"/>
      <c r="B1048" s="15"/>
    </row>
    <row r="1049" spans="1:2" s="3" customFormat="1">
      <c r="A1049" s="1"/>
      <c r="B1049" s="15"/>
    </row>
    <row r="1050" spans="1:2" s="3" customFormat="1">
      <c r="A1050" s="1"/>
      <c r="B1050" s="15"/>
    </row>
    <row r="1051" spans="1:2" s="3" customFormat="1">
      <c r="A1051" s="1"/>
      <c r="B1051" s="15"/>
    </row>
    <row r="1052" spans="1:2" s="3" customFormat="1">
      <c r="A1052" s="1"/>
      <c r="B1052" s="15"/>
    </row>
    <row r="1053" spans="1:2" s="3" customFormat="1">
      <c r="A1053" s="1"/>
      <c r="B1053" s="15"/>
    </row>
    <row r="1054" spans="1:2" s="3" customFormat="1">
      <c r="A1054" s="1"/>
      <c r="B1054" s="15"/>
    </row>
    <row r="1055" spans="1:2" s="3" customFormat="1">
      <c r="A1055" s="1"/>
      <c r="B1055" s="15"/>
    </row>
    <row r="1056" spans="1:2" s="3" customFormat="1">
      <c r="A1056" s="1"/>
      <c r="B1056" s="15"/>
    </row>
    <row r="1057" spans="1:2" s="3" customFormat="1">
      <c r="A1057" s="1"/>
      <c r="B1057" s="15"/>
    </row>
    <row r="1058" spans="1:2" s="3" customFormat="1">
      <c r="A1058" s="1"/>
      <c r="B1058" s="15"/>
    </row>
    <row r="1059" spans="1:2" s="3" customFormat="1">
      <c r="A1059" s="1"/>
      <c r="B1059" s="15"/>
    </row>
    <row r="1060" spans="1:2" s="3" customFormat="1">
      <c r="A1060" s="1"/>
      <c r="B1060" s="15"/>
    </row>
    <row r="1061" spans="1:2" s="3" customFormat="1">
      <c r="A1061" s="1"/>
      <c r="B1061" s="15"/>
    </row>
    <row r="1062" spans="1:2" s="3" customFormat="1">
      <c r="A1062" s="1"/>
      <c r="B1062" s="15"/>
    </row>
    <row r="1063" spans="1:2" s="3" customFormat="1">
      <c r="A1063" s="1"/>
      <c r="B1063" s="15"/>
    </row>
    <row r="1064" spans="1:2" s="3" customFormat="1">
      <c r="A1064" s="1"/>
      <c r="B1064" s="15"/>
    </row>
    <row r="1065" spans="1:2" s="3" customFormat="1">
      <c r="A1065" s="1"/>
      <c r="B1065" s="15"/>
    </row>
    <row r="1066" spans="1:2" s="3" customFormat="1">
      <c r="A1066" s="1"/>
      <c r="B1066" s="15"/>
    </row>
    <row r="1067" spans="1:2" s="3" customFormat="1">
      <c r="A1067" s="1"/>
      <c r="B1067" s="15"/>
    </row>
    <row r="1068" spans="1:2" s="3" customFormat="1">
      <c r="A1068" s="1"/>
      <c r="B1068" s="15"/>
    </row>
    <row r="1069" spans="1:2" s="3" customFormat="1">
      <c r="A1069" s="1"/>
      <c r="B1069" s="15"/>
    </row>
    <row r="1070" spans="1:2" s="3" customFormat="1">
      <c r="A1070" s="1"/>
      <c r="B1070" s="15"/>
    </row>
    <row r="1071" spans="1:2" s="3" customFormat="1">
      <c r="A1071" s="1"/>
      <c r="B1071" s="15"/>
    </row>
    <row r="1072" spans="1:2" s="3" customFormat="1">
      <c r="A1072" s="1"/>
      <c r="B1072" s="15"/>
    </row>
    <row r="1073" spans="1:2" s="3" customFormat="1">
      <c r="A1073" s="1"/>
      <c r="B1073" s="15"/>
    </row>
    <row r="1074" spans="1:2" s="3" customFormat="1">
      <c r="A1074" s="1"/>
      <c r="B1074" s="15"/>
    </row>
    <row r="1075" spans="1:2" s="3" customFormat="1">
      <c r="A1075" s="1"/>
      <c r="B1075" s="15"/>
    </row>
    <row r="1076" spans="1:2" s="3" customFormat="1">
      <c r="A1076" s="1"/>
      <c r="B1076" s="15"/>
    </row>
    <row r="1077" spans="1:2" s="3" customFormat="1">
      <c r="A1077" s="1"/>
      <c r="B1077" s="15"/>
    </row>
    <row r="1078" spans="1:2" s="3" customFormat="1">
      <c r="A1078" s="1"/>
      <c r="B1078" s="15"/>
    </row>
    <row r="1079" spans="1:2" s="3" customFormat="1">
      <c r="A1079" s="1"/>
      <c r="B1079" s="15"/>
    </row>
    <row r="1080" spans="1:2" s="3" customFormat="1">
      <c r="A1080" s="1"/>
      <c r="B1080" s="15"/>
    </row>
    <row r="1081" spans="1:2" s="3" customFormat="1">
      <c r="A1081" s="1"/>
      <c r="B1081" s="15"/>
    </row>
    <row r="1082" spans="1:2" s="3" customFormat="1">
      <c r="A1082" s="1"/>
      <c r="B1082" s="15"/>
    </row>
    <row r="1083" spans="1:2" s="3" customFormat="1">
      <c r="A1083" s="1"/>
      <c r="B1083" s="15"/>
    </row>
    <row r="1084" spans="1:2" s="3" customFormat="1">
      <c r="A1084" s="1"/>
      <c r="B1084" s="15"/>
    </row>
    <row r="1085" spans="1:2" s="3" customFormat="1">
      <c r="A1085" s="1"/>
      <c r="B1085" s="15"/>
    </row>
    <row r="1086" spans="1:2" s="3" customFormat="1">
      <c r="A1086" s="1"/>
      <c r="B1086" s="15"/>
    </row>
    <row r="1087" spans="1:2" s="3" customFormat="1">
      <c r="A1087" s="1"/>
      <c r="B1087" s="15"/>
    </row>
    <row r="1088" spans="1:2" s="3" customFormat="1">
      <c r="A1088" s="1"/>
      <c r="B1088" s="15"/>
    </row>
    <row r="1089" spans="1:2" s="3" customFormat="1">
      <c r="A1089" s="1"/>
      <c r="B1089" s="15"/>
    </row>
    <row r="1090" spans="1:2" s="3" customFormat="1">
      <c r="A1090" s="1"/>
      <c r="B1090" s="15"/>
    </row>
    <row r="1091" spans="1:2" s="3" customFormat="1">
      <c r="A1091" s="1"/>
      <c r="B1091" s="15"/>
    </row>
    <row r="1092" spans="1:2" s="3" customFormat="1">
      <c r="A1092" s="1"/>
      <c r="B1092" s="15"/>
    </row>
    <row r="1093" spans="1:2" s="3" customFormat="1">
      <c r="A1093" s="1"/>
      <c r="B1093" s="15"/>
    </row>
    <row r="1094" spans="1:2" s="3" customFormat="1">
      <c r="A1094" s="1"/>
      <c r="B1094" s="15"/>
    </row>
    <row r="1095" spans="1:2" s="3" customFormat="1">
      <c r="A1095" s="1"/>
      <c r="B1095" s="15"/>
    </row>
    <row r="1096" spans="1:2" s="3" customFormat="1">
      <c r="A1096" s="1"/>
      <c r="B1096" s="15"/>
    </row>
    <row r="1097" spans="1:2" s="3" customFormat="1">
      <c r="A1097" s="1"/>
      <c r="B1097" s="15"/>
    </row>
    <row r="1098" spans="1:2" s="3" customFormat="1">
      <c r="A1098" s="1"/>
      <c r="B1098" s="15"/>
    </row>
    <row r="1099" spans="1:2" s="3" customFormat="1">
      <c r="A1099" s="1"/>
      <c r="B1099" s="15"/>
    </row>
    <row r="1100" spans="1:2" s="3" customFormat="1">
      <c r="A1100" s="1"/>
      <c r="B1100" s="15"/>
    </row>
    <row r="1101" spans="1:2" s="3" customFormat="1">
      <c r="A1101" s="1"/>
      <c r="B1101" s="15"/>
    </row>
    <row r="1102" spans="1:2" s="3" customFormat="1">
      <c r="A1102" s="1"/>
      <c r="B1102" s="15"/>
    </row>
    <row r="1103" spans="1:2" s="3" customFormat="1">
      <c r="A1103" s="1"/>
      <c r="B1103" s="15"/>
    </row>
    <row r="1104" spans="1:2" s="3" customFormat="1">
      <c r="A1104" s="1"/>
      <c r="B1104" s="15"/>
    </row>
    <row r="1105" spans="1:2" s="3" customFormat="1">
      <c r="A1105" s="1"/>
      <c r="B1105" s="15"/>
    </row>
    <row r="1106" spans="1:2" s="3" customFormat="1">
      <c r="A1106" s="1"/>
      <c r="B1106" s="15"/>
    </row>
    <row r="1107" spans="1:2" s="3" customFormat="1">
      <c r="A1107" s="1"/>
      <c r="B1107" s="15"/>
    </row>
    <row r="1108" spans="1:2" s="3" customFormat="1">
      <c r="A1108" s="1"/>
      <c r="B1108" s="15"/>
    </row>
    <row r="1109" spans="1:2" s="3" customFormat="1">
      <c r="A1109" s="1"/>
      <c r="B1109" s="15"/>
    </row>
    <row r="1110" spans="1:2" s="3" customFormat="1">
      <c r="A1110" s="1"/>
      <c r="B1110" s="15"/>
    </row>
    <row r="1111" spans="1:2" s="3" customFormat="1">
      <c r="A1111" s="1"/>
      <c r="B1111" s="15"/>
    </row>
    <row r="1112" spans="1:2" s="3" customFormat="1">
      <c r="A1112" s="1"/>
      <c r="B1112" s="15"/>
    </row>
    <row r="1113" spans="1:2" s="3" customFormat="1">
      <c r="A1113" s="1"/>
      <c r="B1113" s="15"/>
    </row>
    <row r="1114" spans="1:2" s="3" customFormat="1">
      <c r="A1114" s="1"/>
      <c r="B1114" s="15"/>
    </row>
    <row r="1115" spans="1:2" s="3" customFormat="1">
      <c r="A1115" s="1"/>
      <c r="B1115" s="15"/>
    </row>
    <row r="1116" spans="1:2" s="3" customFormat="1">
      <c r="A1116" s="1"/>
      <c r="B1116" s="15"/>
    </row>
    <row r="1117" spans="1:2" s="3" customFormat="1">
      <c r="A1117" s="1"/>
      <c r="B1117" s="15"/>
    </row>
    <row r="1118" spans="1:2" s="3" customFormat="1">
      <c r="A1118" s="1"/>
      <c r="B1118" s="15"/>
    </row>
    <row r="1119" spans="1:2" s="3" customFormat="1">
      <c r="A1119" s="1"/>
      <c r="B1119" s="15"/>
    </row>
    <row r="1120" spans="1:2" s="3" customFormat="1">
      <c r="A1120" s="1"/>
      <c r="B1120" s="15"/>
    </row>
    <row r="1121" spans="1:2" s="3" customFormat="1">
      <c r="A1121" s="1"/>
      <c r="B1121" s="15"/>
    </row>
    <row r="1122" spans="1:2" s="3" customFormat="1">
      <c r="A1122" s="1"/>
      <c r="B1122" s="15"/>
    </row>
    <row r="1123" spans="1:2" s="3" customFormat="1">
      <c r="A1123" s="1"/>
      <c r="B1123" s="15"/>
    </row>
    <row r="1124" spans="1:2" s="3" customFormat="1">
      <c r="A1124" s="1"/>
      <c r="B1124" s="15"/>
    </row>
    <row r="1125" spans="1:2" s="3" customFormat="1">
      <c r="A1125" s="1"/>
      <c r="B1125" s="15"/>
    </row>
    <row r="1126" spans="1:2" s="3" customFormat="1">
      <c r="A1126" s="1"/>
      <c r="B1126" s="15"/>
    </row>
    <row r="1127" spans="1:2" s="3" customFormat="1">
      <c r="A1127" s="1"/>
      <c r="B1127" s="15"/>
    </row>
    <row r="1128" spans="1:2" s="3" customFormat="1">
      <c r="A1128" s="1"/>
      <c r="B1128" s="15"/>
    </row>
    <row r="1129" spans="1:2" s="3" customFormat="1">
      <c r="A1129" s="1"/>
      <c r="B1129" s="15"/>
    </row>
    <row r="1130" spans="1:2" s="3" customFormat="1">
      <c r="A1130" s="1"/>
      <c r="B1130" s="15"/>
    </row>
    <row r="1131" spans="1:2" s="3" customFormat="1">
      <c r="A1131" s="1"/>
      <c r="B1131" s="15"/>
    </row>
    <row r="1132" spans="1:2" s="3" customFormat="1">
      <c r="A1132" s="1"/>
      <c r="B1132" s="15"/>
    </row>
    <row r="1133" spans="1:2" s="3" customFormat="1">
      <c r="A1133" s="1"/>
      <c r="B1133" s="15"/>
    </row>
    <row r="1134" spans="1:2" s="3" customFormat="1">
      <c r="A1134" s="1"/>
      <c r="B1134" s="15"/>
    </row>
    <row r="1135" spans="1:2" s="3" customFormat="1">
      <c r="A1135" s="1"/>
      <c r="B1135" s="15"/>
    </row>
    <row r="1136" spans="1:2" s="3" customFormat="1">
      <c r="A1136" s="1"/>
      <c r="B1136" s="15"/>
    </row>
    <row r="1137" spans="1:2" s="3" customFormat="1">
      <c r="A1137" s="1"/>
      <c r="B1137" s="15"/>
    </row>
    <row r="1138" spans="1:2" s="3" customFormat="1">
      <c r="A1138" s="1"/>
      <c r="B1138" s="15"/>
    </row>
    <row r="1139" spans="1:2" s="3" customFormat="1">
      <c r="A1139" s="1"/>
      <c r="B1139" s="15"/>
    </row>
    <row r="1140" spans="1:2" s="3" customFormat="1">
      <c r="A1140" s="1"/>
      <c r="B1140" s="15"/>
    </row>
    <row r="1141" spans="1:2" s="3" customFormat="1">
      <c r="A1141" s="1"/>
      <c r="B1141" s="15"/>
    </row>
    <row r="1142" spans="1:2" s="3" customFormat="1">
      <c r="A1142" s="1"/>
      <c r="B1142" s="15"/>
    </row>
    <row r="1143" spans="1:2" s="3" customFormat="1">
      <c r="A1143" s="1"/>
      <c r="B1143" s="15"/>
    </row>
    <row r="1144" spans="1:2" s="3" customFormat="1">
      <c r="A1144" s="1"/>
      <c r="B1144" s="15"/>
    </row>
    <row r="1145" spans="1:2" s="3" customFormat="1">
      <c r="A1145" s="1"/>
      <c r="B1145" s="15"/>
    </row>
    <row r="1146" spans="1:2" s="3" customFormat="1">
      <c r="A1146" s="1"/>
      <c r="B1146" s="15"/>
    </row>
    <row r="1147" spans="1:2" s="3" customFormat="1">
      <c r="A1147" s="1"/>
      <c r="B1147" s="15"/>
    </row>
    <row r="1148" spans="1:2" s="3" customFormat="1">
      <c r="A1148" s="1"/>
      <c r="B1148" s="15"/>
    </row>
    <row r="1149" spans="1:2" s="3" customFormat="1">
      <c r="A1149" s="1"/>
      <c r="B1149" s="15"/>
    </row>
    <row r="1150" spans="1:2" s="3" customFormat="1">
      <c r="A1150" s="1"/>
      <c r="B1150" s="15"/>
    </row>
    <row r="1151" spans="1:2" s="3" customFormat="1">
      <c r="A1151" s="1"/>
      <c r="B1151" s="15"/>
    </row>
    <row r="1152" spans="1:2" s="3" customFormat="1">
      <c r="A1152" s="1"/>
      <c r="B1152" s="15"/>
    </row>
    <row r="1153" spans="1:2" s="3" customFormat="1">
      <c r="A1153" s="1"/>
      <c r="B1153" s="15"/>
    </row>
    <row r="1154" spans="1:2" s="3" customFormat="1">
      <c r="A1154" s="1"/>
      <c r="B1154" s="15"/>
    </row>
    <row r="1155" spans="1:2" s="3" customFormat="1">
      <c r="A1155" s="1"/>
      <c r="B1155" s="15"/>
    </row>
    <row r="1156" spans="1:2" s="3" customFormat="1">
      <c r="A1156" s="1"/>
      <c r="B1156" s="15"/>
    </row>
    <row r="1157" spans="1:2" s="3" customFormat="1">
      <c r="A1157" s="1"/>
      <c r="B1157" s="15"/>
    </row>
    <row r="1158" spans="1:2" s="3" customFormat="1">
      <c r="A1158" s="1"/>
      <c r="B1158" s="15"/>
    </row>
    <row r="1159" spans="1:2" s="3" customFormat="1">
      <c r="A1159" s="1"/>
      <c r="B1159" s="15"/>
    </row>
    <row r="1160" spans="1:2" s="3" customFormat="1">
      <c r="A1160" s="1"/>
      <c r="B1160" s="15"/>
    </row>
    <row r="1161" spans="1:2" s="3" customFormat="1">
      <c r="A1161" s="1"/>
      <c r="B1161" s="15"/>
    </row>
    <row r="1162" spans="1:2" s="3" customFormat="1">
      <c r="A1162" s="1"/>
      <c r="B1162" s="15"/>
    </row>
    <row r="1163" spans="1:2" s="3" customFormat="1">
      <c r="A1163" s="1"/>
      <c r="B1163" s="15"/>
    </row>
    <row r="1164" spans="1:2" s="3" customFormat="1">
      <c r="A1164" s="1"/>
      <c r="B1164" s="15"/>
    </row>
    <row r="1165" spans="1:2" s="3" customFormat="1">
      <c r="A1165" s="1"/>
      <c r="B1165" s="15"/>
    </row>
    <row r="1166" spans="1:2" s="3" customFormat="1">
      <c r="A1166" s="1"/>
      <c r="B1166" s="15"/>
    </row>
    <row r="1167" spans="1:2" s="3" customFormat="1">
      <c r="A1167" s="1"/>
      <c r="B1167" s="15"/>
    </row>
    <row r="1168" spans="1:2" s="3" customFormat="1">
      <c r="A1168" s="1"/>
      <c r="B1168" s="15"/>
    </row>
    <row r="1169" spans="1:2" s="3" customFormat="1">
      <c r="A1169" s="1"/>
      <c r="B1169" s="15"/>
    </row>
    <row r="1170" spans="1:2" s="3" customFormat="1">
      <c r="A1170" s="1"/>
      <c r="B1170" s="15"/>
    </row>
    <row r="1171" spans="1:2" s="3" customFormat="1">
      <c r="A1171" s="1"/>
      <c r="B1171" s="15"/>
    </row>
    <row r="1172" spans="1:2" s="3" customFormat="1">
      <c r="A1172" s="1"/>
      <c r="B1172" s="15"/>
    </row>
    <row r="1173" spans="1:2" s="3" customFormat="1">
      <c r="A1173" s="1"/>
      <c r="B1173" s="15"/>
    </row>
    <row r="1174" spans="1:2" s="3" customFormat="1">
      <c r="A1174" s="1"/>
      <c r="B1174" s="15"/>
    </row>
    <row r="1175" spans="1:2" s="3" customFormat="1">
      <c r="A1175" s="1"/>
      <c r="B1175" s="15"/>
    </row>
    <row r="1176" spans="1:2" s="3" customFormat="1">
      <c r="A1176" s="1"/>
      <c r="B1176" s="15"/>
    </row>
    <row r="1177" spans="1:2" s="3" customFormat="1">
      <c r="A1177" s="1"/>
      <c r="B1177" s="15"/>
    </row>
    <row r="1178" spans="1:2" s="3" customFormat="1">
      <c r="A1178" s="1"/>
      <c r="B1178" s="15"/>
    </row>
    <row r="1179" spans="1:2" s="3" customFormat="1">
      <c r="A1179" s="1"/>
      <c r="B1179" s="15"/>
    </row>
    <row r="1180" spans="1:2" s="3" customFormat="1">
      <c r="A1180" s="1"/>
      <c r="B1180" s="15"/>
    </row>
    <row r="1181" spans="1:2" s="3" customFormat="1">
      <c r="A1181" s="1"/>
      <c r="B1181" s="15"/>
    </row>
    <row r="1182" spans="1:2" s="3" customFormat="1">
      <c r="A1182" s="1"/>
      <c r="B1182" s="15"/>
    </row>
    <row r="1183" spans="1:2" s="3" customFormat="1">
      <c r="A1183" s="1"/>
      <c r="B1183" s="15"/>
    </row>
    <row r="1184" spans="1:2" s="3" customFormat="1">
      <c r="A1184" s="1"/>
      <c r="B1184" s="15"/>
    </row>
    <row r="1185" spans="1:2" s="3" customFormat="1">
      <c r="A1185" s="1"/>
      <c r="B1185" s="15"/>
    </row>
    <row r="1186" spans="1:2" s="3" customFormat="1">
      <c r="A1186" s="1"/>
      <c r="B1186" s="15"/>
    </row>
    <row r="1187" spans="1:2" s="3" customFormat="1">
      <c r="A1187" s="1"/>
      <c r="B1187" s="15"/>
    </row>
    <row r="1188" spans="1:2" s="3" customFormat="1">
      <c r="A1188" s="1"/>
      <c r="B1188" s="15"/>
    </row>
    <row r="1189" spans="1:2" s="3" customFormat="1">
      <c r="A1189" s="1"/>
      <c r="B1189" s="15"/>
    </row>
    <row r="1190" spans="1:2" s="3" customFormat="1">
      <c r="A1190" s="1"/>
      <c r="B1190" s="15"/>
    </row>
    <row r="1191" spans="1:2" s="3" customFormat="1">
      <c r="A1191" s="1"/>
      <c r="B1191" s="15"/>
    </row>
    <row r="1192" spans="1:2" s="3" customFormat="1">
      <c r="A1192" s="1"/>
      <c r="B1192" s="15"/>
    </row>
    <row r="1193" spans="1:2" s="3" customFormat="1">
      <c r="A1193" s="1"/>
      <c r="B1193" s="15"/>
    </row>
    <row r="1194" spans="1:2" s="3" customFormat="1">
      <c r="A1194" s="1"/>
      <c r="B1194" s="15"/>
    </row>
    <row r="1195" spans="1:2" s="3" customFormat="1">
      <c r="A1195" s="1"/>
      <c r="B1195" s="15"/>
    </row>
    <row r="1196" spans="1:2" s="3" customFormat="1">
      <c r="A1196" s="1"/>
      <c r="B1196" s="15"/>
    </row>
    <row r="1197" spans="1:2" s="3" customFormat="1">
      <c r="A1197" s="1"/>
      <c r="B1197" s="15"/>
    </row>
    <row r="1198" spans="1:2" s="3" customFormat="1">
      <c r="A1198" s="1"/>
      <c r="B1198" s="15"/>
    </row>
    <row r="1199" spans="1:2" s="3" customFormat="1">
      <c r="A1199" s="1"/>
      <c r="B1199" s="15"/>
    </row>
    <row r="1200" spans="1:2" s="3" customFormat="1">
      <c r="A1200" s="1"/>
      <c r="B1200" s="15"/>
    </row>
    <row r="1201" spans="1:2" s="3" customFormat="1">
      <c r="A1201" s="1"/>
      <c r="B1201" s="15"/>
    </row>
    <row r="1202" spans="1:2" s="3" customFormat="1">
      <c r="A1202" s="1"/>
      <c r="B1202" s="15"/>
    </row>
    <row r="1203" spans="1:2" s="3" customFormat="1">
      <c r="A1203" s="1"/>
      <c r="B1203" s="15"/>
    </row>
    <row r="1204" spans="1:2" s="3" customFormat="1">
      <c r="A1204" s="1"/>
      <c r="B1204" s="15"/>
    </row>
    <row r="1205" spans="1:2" s="3" customFormat="1">
      <c r="A1205" s="1"/>
      <c r="B1205" s="15"/>
    </row>
    <row r="1206" spans="1:2" s="3" customFormat="1">
      <c r="A1206" s="1"/>
      <c r="B1206" s="15"/>
    </row>
    <row r="1207" spans="1:2" s="3" customFormat="1">
      <c r="A1207" s="1"/>
      <c r="B1207" s="15"/>
    </row>
    <row r="1208" spans="1:2" s="3" customFormat="1">
      <c r="A1208" s="1"/>
      <c r="B1208" s="15"/>
    </row>
    <row r="1209" spans="1:2" s="3" customFormat="1">
      <c r="A1209" s="1"/>
      <c r="B1209" s="15"/>
    </row>
    <row r="1210" spans="1:2" s="3" customFormat="1">
      <c r="A1210" s="1"/>
      <c r="B1210" s="15"/>
    </row>
    <row r="1211" spans="1:2" s="3" customFormat="1">
      <c r="A1211" s="1"/>
      <c r="B1211" s="15"/>
    </row>
    <row r="1212" spans="1:2" s="3" customFormat="1">
      <c r="A1212" s="1"/>
      <c r="B1212" s="15"/>
    </row>
    <row r="1213" spans="1:2" s="3" customFormat="1">
      <c r="A1213" s="1"/>
      <c r="B1213" s="15"/>
    </row>
    <row r="1214" spans="1:2" s="3" customFormat="1">
      <c r="A1214" s="1"/>
      <c r="B1214" s="15"/>
    </row>
    <row r="1215" spans="1:2" s="3" customFormat="1">
      <c r="A1215" s="1"/>
      <c r="B1215" s="15"/>
    </row>
    <row r="1216" spans="1:2" s="3" customFormat="1">
      <c r="A1216" s="1"/>
      <c r="B1216" s="15"/>
    </row>
    <row r="1217" spans="1:2" s="3" customFormat="1">
      <c r="A1217" s="1"/>
      <c r="B1217" s="15"/>
    </row>
    <row r="1218" spans="1:2" s="3" customFormat="1">
      <c r="A1218" s="1"/>
      <c r="B1218" s="15"/>
    </row>
    <row r="1219" spans="1:2" s="3" customFormat="1">
      <c r="A1219" s="1"/>
      <c r="B1219" s="15"/>
    </row>
    <row r="1220" spans="1:2" s="3" customFormat="1">
      <c r="A1220" s="1"/>
      <c r="B1220" s="15"/>
    </row>
    <row r="1221" spans="1:2" s="3" customFormat="1">
      <c r="A1221" s="1"/>
      <c r="B1221" s="15"/>
    </row>
    <row r="1222" spans="1:2" s="3" customFormat="1">
      <c r="A1222" s="1"/>
      <c r="B1222" s="15"/>
    </row>
    <row r="1223" spans="1:2" s="3" customFormat="1">
      <c r="A1223" s="1"/>
      <c r="B1223" s="15"/>
    </row>
    <row r="1224" spans="1:2" s="3" customFormat="1">
      <c r="A1224" s="1"/>
      <c r="B1224" s="15"/>
    </row>
    <row r="1225" spans="1:2" s="3" customFormat="1">
      <c r="A1225" s="1"/>
      <c r="B1225" s="15"/>
    </row>
    <row r="1226" spans="1:2" s="3" customFormat="1">
      <c r="A1226" s="1"/>
      <c r="B1226" s="15"/>
    </row>
    <row r="1227" spans="1:2" s="3" customFormat="1">
      <c r="A1227" s="1"/>
      <c r="B1227" s="15"/>
    </row>
    <row r="1228" spans="1:2" s="3" customFormat="1">
      <c r="A1228" s="1"/>
      <c r="B1228" s="15"/>
    </row>
    <row r="1229" spans="1:2" s="3" customFormat="1">
      <c r="A1229" s="1"/>
      <c r="B1229" s="15"/>
    </row>
    <row r="1230" spans="1:2" s="3" customFormat="1">
      <c r="A1230" s="1"/>
      <c r="B1230" s="15"/>
    </row>
    <row r="1231" spans="1:2" s="3" customFormat="1">
      <c r="A1231" s="1"/>
      <c r="B1231" s="15"/>
    </row>
    <row r="1232" spans="1:2" s="3" customFormat="1">
      <c r="A1232" s="1"/>
      <c r="B1232" s="15"/>
    </row>
    <row r="1233" spans="1:2" s="3" customFormat="1">
      <c r="A1233" s="1"/>
      <c r="B1233" s="15"/>
    </row>
    <row r="1234" spans="1:2" s="3" customFormat="1">
      <c r="A1234" s="1"/>
      <c r="B1234" s="15"/>
    </row>
    <row r="1235" spans="1:2" s="3" customFormat="1">
      <c r="A1235" s="1"/>
      <c r="B1235" s="15"/>
    </row>
    <row r="1236" spans="1:2" s="3" customFormat="1">
      <c r="A1236" s="1"/>
      <c r="B1236" s="15"/>
    </row>
    <row r="1237" spans="1:2" s="3" customFormat="1">
      <c r="A1237" s="1"/>
      <c r="B1237" s="15"/>
    </row>
    <row r="1238" spans="1:2" s="3" customFormat="1">
      <c r="A1238" s="1"/>
      <c r="B1238" s="15"/>
    </row>
    <row r="1239" spans="1:2" s="3" customFormat="1">
      <c r="A1239" s="1"/>
      <c r="B1239" s="15"/>
    </row>
    <row r="1240" spans="1:2" s="3" customFormat="1">
      <c r="A1240" s="1"/>
      <c r="B1240" s="15"/>
    </row>
    <row r="1241" spans="1:2" s="3" customFormat="1">
      <c r="A1241" s="1"/>
      <c r="B1241" s="15"/>
    </row>
    <row r="1242" spans="1:2" s="3" customFormat="1">
      <c r="A1242" s="1"/>
      <c r="B1242" s="15"/>
    </row>
    <row r="1243" spans="1:2" s="3" customFormat="1">
      <c r="A1243" s="1"/>
      <c r="B1243" s="15"/>
    </row>
    <row r="1244" spans="1:2" s="3" customFormat="1">
      <c r="A1244" s="1"/>
      <c r="B1244" s="15"/>
    </row>
    <row r="1245" spans="1:2" s="3" customFormat="1">
      <c r="A1245" s="1"/>
      <c r="B1245" s="15"/>
    </row>
    <row r="1246" spans="1:2" s="3" customFormat="1">
      <c r="A1246" s="1"/>
      <c r="B1246" s="15"/>
    </row>
    <row r="1247" spans="1:2" s="3" customFormat="1">
      <c r="A1247" s="1"/>
      <c r="B1247" s="15"/>
    </row>
    <row r="1248" spans="1:2" s="3" customFormat="1">
      <c r="A1248" s="1"/>
      <c r="B1248" s="15"/>
    </row>
    <row r="1249" spans="1:2" s="3" customFormat="1">
      <c r="A1249" s="1"/>
      <c r="B1249" s="15"/>
    </row>
    <row r="1250" spans="1:2" s="3" customFormat="1">
      <c r="A1250" s="1"/>
      <c r="B1250" s="15"/>
    </row>
    <row r="1251" spans="1:2" s="3" customFormat="1">
      <c r="A1251" s="1"/>
      <c r="B1251" s="15"/>
    </row>
    <row r="1252" spans="1:2" s="3" customFormat="1">
      <c r="A1252" s="1"/>
      <c r="B1252" s="15"/>
    </row>
    <row r="1253" spans="1:2" s="3" customFormat="1">
      <c r="A1253" s="1"/>
      <c r="B1253" s="15"/>
    </row>
    <row r="1254" spans="1:2" s="3" customFormat="1">
      <c r="A1254" s="1"/>
      <c r="B1254" s="15"/>
    </row>
    <row r="1255" spans="1:2" s="3" customFormat="1">
      <c r="A1255" s="1"/>
      <c r="B1255" s="15"/>
    </row>
    <row r="1256" spans="1:2" s="3" customFormat="1">
      <c r="A1256" s="1"/>
      <c r="B1256" s="15"/>
    </row>
    <row r="1257" spans="1:2" s="3" customFormat="1">
      <c r="A1257" s="1"/>
      <c r="B1257" s="15"/>
    </row>
    <row r="1258" spans="1:2" s="3" customFormat="1">
      <c r="A1258" s="1"/>
      <c r="B1258" s="15"/>
    </row>
    <row r="1259" spans="1:2" s="3" customFormat="1">
      <c r="A1259" s="1"/>
      <c r="B1259" s="15"/>
    </row>
    <row r="1260" spans="1:2" s="3" customFormat="1">
      <c r="A1260" s="1"/>
      <c r="B1260" s="15"/>
    </row>
    <row r="1261" spans="1:2" s="3" customFormat="1">
      <c r="A1261" s="1"/>
      <c r="B1261" s="15"/>
    </row>
    <row r="1262" spans="1:2" s="3" customFormat="1">
      <c r="A1262" s="1"/>
      <c r="B1262" s="15"/>
    </row>
    <row r="1263" spans="1:2" s="3" customFormat="1">
      <c r="A1263" s="1"/>
      <c r="B1263" s="15"/>
    </row>
    <row r="1264" spans="1:2" s="3" customFormat="1">
      <c r="A1264" s="1"/>
      <c r="B1264" s="15"/>
    </row>
    <row r="1265" spans="1:2" s="3" customFormat="1">
      <c r="A1265" s="1"/>
      <c r="B1265" s="15"/>
    </row>
    <row r="1266" spans="1:2" s="3" customFormat="1">
      <c r="A1266" s="1"/>
      <c r="B1266" s="15"/>
    </row>
    <row r="1267" spans="1:2" s="3" customFormat="1">
      <c r="A1267" s="1"/>
      <c r="B1267" s="15"/>
    </row>
    <row r="1268" spans="1:2" s="3" customFormat="1">
      <c r="A1268" s="1"/>
      <c r="B1268" s="15"/>
    </row>
    <row r="1269" spans="1:2" s="3" customFormat="1">
      <c r="A1269" s="1"/>
      <c r="B1269" s="15"/>
    </row>
    <row r="1270" spans="1:2" s="3" customFormat="1">
      <c r="A1270" s="1"/>
      <c r="B1270" s="15"/>
    </row>
    <row r="1271" spans="1:2" s="3" customFormat="1">
      <c r="A1271" s="1"/>
      <c r="B1271" s="15"/>
    </row>
    <row r="1272" spans="1:2" s="3" customFormat="1">
      <c r="A1272" s="1"/>
      <c r="B1272" s="15"/>
    </row>
    <row r="1273" spans="1:2" s="3" customFormat="1">
      <c r="A1273" s="1"/>
      <c r="B1273" s="15"/>
    </row>
    <row r="1274" spans="1:2" s="3" customFormat="1">
      <c r="A1274" s="1"/>
      <c r="B1274" s="15"/>
    </row>
    <row r="1275" spans="1:2" s="3" customFormat="1">
      <c r="A1275" s="1"/>
      <c r="B1275" s="15"/>
    </row>
    <row r="1276" spans="1:2" s="3" customFormat="1">
      <c r="A1276" s="1"/>
      <c r="B1276" s="15"/>
    </row>
    <row r="1277" spans="1:2" s="3" customFormat="1">
      <c r="A1277" s="1"/>
      <c r="B1277" s="15"/>
    </row>
    <row r="1278" spans="1:2" s="3" customFormat="1">
      <c r="A1278" s="1"/>
      <c r="B1278" s="15"/>
    </row>
    <row r="1279" spans="1:2" s="3" customFormat="1">
      <c r="A1279" s="1"/>
      <c r="B1279" s="15"/>
    </row>
    <row r="1280" spans="1:2" s="3" customFormat="1">
      <c r="A1280" s="1"/>
      <c r="B1280" s="15"/>
    </row>
    <row r="1281" spans="1:2" s="3" customFormat="1">
      <c r="A1281" s="1"/>
      <c r="B1281" s="15"/>
    </row>
    <row r="1282" spans="1:2" s="3" customFormat="1">
      <c r="A1282" s="1"/>
      <c r="B1282" s="15"/>
    </row>
    <row r="1283" spans="1:2" s="3" customFormat="1">
      <c r="A1283" s="1"/>
      <c r="B1283" s="15"/>
    </row>
    <row r="1284" spans="1:2" s="3" customFormat="1">
      <c r="A1284" s="1"/>
      <c r="B1284" s="15"/>
    </row>
    <row r="1285" spans="1:2" s="3" customFormat="1">
      <c r="A1285" s="1"/>
      <c r="B1285" s="15"/>
    </row>
    <row r="1286" spans="1:2" s="3" customFormat="1">
      <c r="A1286" s="1"/>
      <c r="B1286" s="15"/>
    </row>
    <row r="1287" spans="1:2" s="3" customFormat="1">
      <c r="A1287" s="1"/>
      <c r="B1287" s="15"/>
    </row>
    <row r="1288" spans="1:2" s="3" customFormat="1">
      <c r="A1288" s="1"/>
      <c r="B1288" s="15"/>
    </row>
    <row r="1289" spans="1:2" s="3" customFormat="1">
      <c r="A1289" s="1"/>
      <c r="B1289" s="15"/>
    </row>
    <row r="1290" spans="1:2" s="3" customFormat="1">
      <c r="A1290" s="1"/>
      <c r="B1290" s="15"/>
    </row>
    <row r="1291" spans="1:2" s="3" customFormat="1">
      <c r="A1291" s="1"/>
      <c r="B1291" s="15"/>
    </row>
    <row r="1292" spans="1:2" s="3" customFormat="1">
      <c r="A1292" s="1"/>
      <c r="B1292" s="15"/>
    </row>
    <row r="1293" spans="1:2" s="3" customFormat="1">
      <c r="A1293" s="1"/>
      <c r="B1293" s="15"/>
    </row>
    <row r="1294" spans="1:2" s="3" customFormat="1">
      <c r="A1294" s="1"/>
      <c r="B1294" s="15"/>
    </row>
    <row r="1295" spans="1:2" s="3" customFormat="1">
      <c r="A1295" s="1"/>
      <c r="B1295" s="15"/>
    </row>
    <row r="1296" spans="1:2" s="3" customFormat="1">
      <c r="A1296" s="1"/>
      <c r="B1296" s="15"/>
    </row>
    <row r="1297" spans="1:2" s="3" customFormat="1">
      <c r="A1297" s="1"/>
      <c r="B1297" s="15"/>
    </row>
    <row r="1298" spans="1:2" s="3" customFormat="1">
      <c r="A1298" s="1"/>
      <c r="B1298" s="15"/>
    </row>
    <row r="1299" spans="1:2" s="3" customFormat="1">
      <c r="A1299" s="1"/>
      <c r="B1299" s="15"/>
    </row>
    <row r="1300" spans="1:2" s="3" customFormat="1">
      <c r="A1300" s="1"/>
      <c r="B1300" s="15"/>
    </row>
    <row r="1301" spans="1:2" s="3" customFormat="1">
      <c r="A1301" s="1"/>
      <c r="B1301" s="15"/>
    </row>
    <row r="1302" spans="1:2" s="3" customFormat="1">
      <c r="A1302" s="1"/>
      <c r="B1302" s="15"/>
    </row>
    <row r="1303" spans="1:2" s="3" customFormat="1">
      <c r="A1303" s="1"/>
      <c r="B1303" s="15"/>
    </row>
    <row r="1304" spans="1:2" s="3" customFormat="1">
      <c r="A1304" s="1"/>
      <c r="B1304" s="15"/>
    </row>
    <row r="1305" spans="1:2" s="3" customFormat="1">
      <c r="A1305" s="1"/>
      <c r="B1305" s="15"/>
    </row>
    <row r="1306" spans="1:2" s="3" customFormat="1">
      <c r="A1306" s="1"/>
      <c r="B1306" s="15"/>
    </row>
    <row r="1307" spans="1:2" s="3" customFormat="1">
      <c r="A1307" s="1"/>
      <c r="B1307" s="15"/>
    </row>
    <row r="1308" spans="1:2" s="3" customFormat="1">
      <c r="A1308" s="1"/>
      <c r="B1308" s="15"/>
    </row>
    <row r="1309" spans="1:2" s="3" customFormat="1">
      <c r="A1309" s="1"/>
      <c r="B1309" s="15"/>
    </row>
    <row r="1310" spans="1:2" s="3" customFormat="1">
      <c r="A1310" s="1"/>
      <c r="B1310" s="15"/>
    </row>
    <row r="1311" spans="1:2" s="3" customFormat="1">
      <c r="A1311" s="1"/>
      <c r="B1311" s="15"/>
    </row>
    <row r="1312" spans="1:2" s="3" customFormat="1">
      <c r="A1312" s="1"/>
      <c r="B1312" s="15"/>
    </row>
    <row r="1313" spans="1:2" s="3" customFormat="1">
      <c r="A1313" s="1"/>
      <c r="B1313" s="15"/>
    </row>
    <row r="1314" spans="1:2" s="3" customFormat="1">
      <c r="A1314" s="1"/>
      <c r="B1314" s="15"/>
    </row>
    <row r="1315" spans="1:2" s="3" customFormat="1">
      <c r="A1315" s="1"/>
      <c r="B1315" s="15"/>
    </row>
    <row r="1316" spans="1:2" s="3" customFormat="1">
      <c r="A1316" s="1"/>
      <c r="B1316" s="15"/>
    </row>
    <row r="1317" spans="1:2" s="3" customFormat="1">
      <c r="A1317" s="1"/>
      <c r="B1317" s="15"/>
    </row>
    <row r="1318" spans="1:2" s="3" customFormat="1">
      <c r="A1318" s="1"/>
      <c r="B1318" s="15"/>
    </row>
    <row r="1319" spans="1:2" s="3" customFormat="1">
      <c r="A1319" s="1"/>
      <c r="B1319" s="15"/>
    </row>
    <row r="1320" spans="1:2" s="3" customFormat="1">
      <c r="A1320" s="1"/>
      <c r="B1320" s="15"/>
    </row>
    <row r="1321" spans="1:2" s="3" customFormat="1">
      <c r="A1321" s="1"/>
      <c r="B1321" s="15"/>
    </row>
    <row r="1322" spans="1:2" s="3" customFormat="1">
      <c r="A1322" s="1"/>
      <c r="B1322" s="15"/>
    </row>
    <row r="1323" spans="1:2" s="3" customFormat="1">
      <c r="A1323" s="1"/>
      <c r="B1323" s="15"/>
    </row>
    <row r="1324" spans="1:2" s="3" customFormat="1">
      <c r="A1324" s="1"/>
      <c r="B1324" s="15"/>
    </row>
    <row r="1325" spans="1:2" s="3" customFormat="1">
      <c r="A1325" s="1"/>
      <c r="B1325" s="15"/>
    </row>
    <row r="1326" spans="1:2" s="3" customFormat="1">
      <c r="A1326" s="1"/>
      <c r="B1326" s="15"/>
    </row>
    <row r="1327" spans="1:2" s="3" customFormat="1">
      <c r="A1327" s="1"/>
      <c r="B1327" s="15"/>
    </row>
    <row r="1328" spans="1:2" s="3" customFormat="1">
      <c r="A1328" s="1"/>
      <c r="B1328" s="15"/>
    </row>
    <row r="1329" spans="1:2" s="3" customFormat="1">
      <c r="A1329" s="1"/>
      <c r="B1329" s="15"/>
    </row>
    <row r="1330" spans="1:2" s="3" customFormat="1">
      <c r="A1330" s="1"/>
      <c r="B1330" s="15"/>
    </row>
    <row r="1331" spans="1:2" s="3" customFormat="1">
      <c r="A1331" s="1"/>
      <c r="B1331" s="15"/>
    </row>
    <row r="1332" spans="1:2" s="3" customFormat="1">
      <c r="A1332" s="1"/>
      <c r="B1332" s="15"/>
    </row>
    <row r="1333" spans="1:2" s="3" customFormat="1">
      <c r="A1333" s="1"/>
      <c r="B1333" s="15"/>
    </row>
    <row r="1334" spans="1:2" s="3" customFormat="1">
      <c r="A1334" s="1"/>
      <c r="B1334" s="15"/>
    </row>
    <row r="1335" spans="1:2" s="3" customFormat="1">
      <c r="A1335" s="1"/>
      <c r="B1335" s="15"/>
    </row>
    <row r="1336" spans="1:2" s="3" customFormat="1">
      <c r="A1336" s="1"/>
      <c r="B1336" s="15"/>
    </row>
    <row r="1337" spans="1:2" s="3" customFormat="1">
      <c r="A1337" s="1"/>
      <c r="B1337" s="15"/>
    </row>
    <row r="1338" spans="1:2" s="3" customFormat="1">
      <c r="A1338" s="1"/>
      <c r="B1338" s="15"/>
    </row>
    <row r="1339" spans="1:2" s="3" customFormat="1">
      <c r="A1339" s="1"/>
      <c r="B1339" s="15"/>
    </row>
    <row r="1340" spans="1:2" s="3" customFormat="1">
      <c r="A1340" s="1"/>
      <c r="B1340" s="15"/>
    </row>
    <row r="1341" spans="1:2" s="3" customFormat="1">
      <c r="A1341" s="1"/>
      <c r="B1341" s="15"/>
    </row>
    <row r="1342" spans="1:2" s="3" customFormat="1">
      <c r="A1342" s="1"/>
      <c r="B1342" s="15"/>
    </row>
    <row r="1343" spans="1:2" s="3" customFormat="1">
      <c r="A1343" s="1"/>
      <c r="B1343" s="15"/>
    </row>
    <row r="1344" spans="1:2" s="3" customFormat="1">
      <c r="A1344" s="1"/>
      <c r="B1344" s="15"/>
    </row>
    <row r="1345" spans="1:2" s="3" customFormat="1">
      <c r="A1345" s="1"/>
      <c r="B1345" s="15"/>
    </row>
    <row r="1346" spans="1:2" s="3" customFormat="1">
      <c r="A1346" s="1"/>
      <c r="B1346" s="15"/>
    </row>
    <row r="1347" spans="1:2" s="3" customFormat="1">
      <c r="A1347" s="1"/>
      <c r="B1347" s="15"/>
    </row>
    <row r="1348" spans="1:2" s="3" customFormat="1">
      <c r="A1348" s="1"/>
      <c r="B1348" s="15"/>
    </row>
    <row r="1349" spans="1:2" s="3" customFormat="1">
      <c r="A1349" s="1"/>
      <c r="B1349" s="15"/>
    </row>
    <row r="1350" spans="1:2" s="3" customFormat="1">
      <c r="A1350" s="1"/>
      <c r="B1350" s="15"/>
    </row>
    <row r="1351" spans="1:2" s="3" customFormat="1">
      <c r="A1351" s="1"/>
      <c r="B1351" s="15"/>
    </row>
    <row r="1352" spans="1:2" s="3" customFormat="1">
      <c r="A1352" s="1"/>
      <c r="B1352" s="15"/>
    </row>
    <row r="1353" spans="1:2" s="3" customFormat="1">
      <c r="A1353" s="1"/>
      <c r="B1353" s="15"/>
    </row>
    <row r="1354" spans="1:2" s="3" customFormat="1">
      <c r="A1354" s="1"/>
      <c r="B1354" s="15"/>
    </row>
    <row r="1355" spans="1:2" s="3" customFormat="1">
      <c r="A1355" s="1"/>
      <c r="B1355" s="15"/>
    </row>
    <row r="1356" spans="1:2" s="3" customFormat="1">
      <c r="A1356" s="1"/>
      <c r="B1356" s="15"/>
    </row>
    <row r="1357" spans="1:2" s="3" customFormat="1">
      <c r="A1357" s="1"/>
      <c r="B1357" s="15"/>
    </row>
    <row r="1358" spans="1:2" s="3" customFormat="1">
      <c r="A1358" s="1"/>
      <c r="B1358" s="15"/>
    </row>
    <row r="1359" spans="1:2" s="3" customFormat="1">
      <c r="A1359" s="1"/>
      <c r="B1359" s="15"/>
    </row>
    <row r="1360" spans="1:2" s="3" customFormat="1">
      <c r="A1360" s="1"/>
      <c r="B1360" s="15"/>
    </row>
    <row r="1361" spans="1:2" s="3" customFormat="1">
      <c r="A1361" s="1"/>
      <c r="B1361" s="15"/>
    </row>
    <row r="1362" spans="1:2" s="3" customFormat="1">
      <c r="A1362" s="1"/>
      <c r="B1362" s="15"/>
    </row>
    <row r="1363" spans="1:2" s="3" customFormat="1">
      <c r="A1363" s="1"/>
      <c r="B1363" s="15"/>
    </row>
    <row r="1364" spans="1:2" s="3" customFormat="1">
      <c r="A1364" s="1"/>
      <c r="B1364" s="15"/>
    </row>
    <row r="1365" spans="1:2" s="3" customFormat="1">
      <c r="A1365" s="1"/>
      <c r="B1365" s="15"/>
    </row>
    <row r="1366" spans="1:2" s="3" customFormat="1">
      <c r="A1366" s="1"/>
      <c r="B1366" s="15"/>
    </row>
    <row r="1367" spans="1:2" s="3" customFormat="1">
      <c r="A1367" s="1"/>
      <c r="B1367" s="15"/>
    </row>
    <row r="1368" spans="1:2" s="3" customFormat="1">
      <c r="A1368" s="1"/>
      <c r="B1368" s="15"/>
    </row>
    <row r="1369" spans="1:2" s="3" customFormat="1">
      <c r="A1369" s="1"/>
      <c r="B1369" s="15"/>
    </row>
    <row r="1370" spans="1:2" s="3" customFormat="1">
      <c r="A1370" s="1"/>
      <c r="B1370" s="15"/>
    </row>
    <row r="1371" spans="1:2" s="3" customFormat="1">
      <c r="A1371" s="1"/>
      <c r="B1371" s="15"/>
    </row>
    <row r="1372" spans="1:2" s="3" customFormat="1">
      <c r="A1372" s="1"/>
      <c r="B1372" s="15"/>
    </row>
    <row r="1373" spans="1:2" s="3" customFormat="1">
      <c r="A1373" s="1"/>
      <c r="B1373" s="15"/>
    </row>
    <row r="1374" spans="1:2" s="3" customFormat="1">
      <c r="A1374" s="1"/>
      <c r="B1374" s="15"/>
    </row>
    <row r="1375" spans="1:2" s="3" customFormat="1">
      <c r="A1375" s="1"/>
      <c r="B1375" s="15"/>
    </row>
    <row r="1376" spans="1:2" s="3" customFormat="1">
      <c r="A1376" s="1"/>
      <c r="B1376" s="15"/>
    </row>
    <row r="1377" spans="1:2" s="3" customFormat="1">
      <c r="A1377" s="1"/>
      <c r="B1377" s="15"/>
    </row>
    <row r="1378" spans="1:2" s="3" customFormat="1">
      <c r="A1378" s="1"/>
      <c r="B1378" s="15"/>
    </row>
    <row r="1379" spans="1:2" s="3" customFormat="1">
      <c r="A1379" s="1"/>
      <c r="B1379" s="15"/>
    </row>
    <row r="1380" spans="1:2" s="3" customFormat="1">
      <c r="A1380" s="1"/>
      <c r="B1380" s="15"/>
    </row>
    <row r="1381" spans="1:2" s="3" customFormat="1">
      <c r="A1381" s="1"/>
      <c r="B1381" s="15"/>
    </row>
    <row r="1382" spans="1:2" s="3" customFormat="1">
      <c r="A1382" s="1"/>
      <c r="B1382" s="15"/>
    </row>
    <row r="1383" spans="1:2" s="3" customFormat="1">
      <c r="A1383" s="1"/>
      <c r="B1383" s="15"/>
    </row>
    <row r="1384" spans="1:2" s="3" customFormat="1">
      <c r="A1384" s="1"/>
      <c r="B1384" s="15"/>
    </row>
    <row r="1385" spans="1:2" s="3" customFormat="1">
      <c r="A1385" s="1"/>
      <c r="B1385" s="15"/>
    </row>
    <row r="1386" spans="1:2" s="3" customFormat="1">
      <c r="A1386" s="1"/>
      <c r="B1386" s="15"/>
    </row>
    <row r="1387" spans="1:2" s="3" customFormat="1">
      <c r="A1387" s="1"/>
      <c r="B1387" s="15"/>
    </row>
    <row r="1388" spans="1:2" s="3" customFormat="1">
      <c r="A1388" s="1"/>
      <c r="B1388" s="15"/>
    </row>
    <row r="1389" spans="1:2" s="3" customFormat="1">
      <c r="A1389" s="1"/>
      <c r="B1389" s="15"/>
    </row>
    <row r="1390" spans="1:2" s="3" customFormat="1">
      <c r="A1390" s="1"/>
      <c r="B1390" s="15"/>
    </row>
    <row r="1391" spans="1:2" s="3" customFormat="1">
      <c r="A1391" s="1"/>
      <c r="B1391" s="15"/>
    </row>
    <row r="1392" spans="1:2" s="3" customFormat="1">
      <c r="A1392" s="1"/>
      <c r="B1392" s="15"/>
    </row>
    <row r="1393" spans="1:2" s="3" customFormat="1">
      <c r="A1393" s="1"/>
      <c r="B1393" s="15"/>
    </row>
    <row r="1394" spans="1:2" s="3" customFormat="1">
      <c r="A1394" s="1"/>
      <c r="B1394" s="15"/>
    </row>
    <row r="1395" spans="1:2" s="3" customFormat="1">
      <c r="A1395" s="1"/>
      <c r="B1395" s="15"/>
    </row>
    <row r="1396" spans="1:2" s="3" customFormat="1">
      <c r="A1396" s="1"/>
      <c r="B1396" s="15"/>
    </row>
    <row r="1397" spans="1:2" s="3" customFormat="1">
      <c r="A1397" s="1"/>
      <c r="B1397" s="15"/>
    </row>
    <row r="1398" spans="1:2" s="3" customFormat="1">
      <c r="A1398" s="1"/>
      <c r="B1398" s="15"/>
    </row>
    <row r="1399" spans="1:2" s="3" customFormat="1">
      <c r="A1399" s="1"/>
      <c r="B1399" s="15"/>
    </row>
    <row r="1400" spans="1:2" s="3" customFormat="1">
      <c r="A1400" s="1"/>
      <c r="B1400" s="15"/>
    </row>
    <row r="1401" spans="1:2" s="3" customFormat="1">
      <c r="A1401" s="1"/>
      <c r="B1401" s="15"/>
    </row>
    <row r="1402" spans="1:2" s="3" customFormat="1">
      <c r="A1402" s="1"/>
      <c r="B1402" s="15"/>
    </row>
    <row r="1403" spans="1:2" s="3" customFormat="1">
      <c r="A1403" s="1"/>
      <c r="B1403" s="15"/>
    </row>
    <row r="1404" spans="1:2" s="3" customFormat="1">
      <c r="A1404" s="1"/>
      <c r="B1404" s="15"/>
    </row>
    <row r="1405" spans="1:2" s="3" customFormat="1">
      <c r="A1405" s="1"/>
      <c r="B1405" s="15"/>
    </row>
    <row r="1406" spans="1:2" s="3" customFormat="1">
      <c r="A1406" s="1"/>
      <c r="B1406" s="15"/>
    </row>
    <row r="1407" spans="1:2" s="3" customFormat="1">
      <c r="A1407" s="1"/>
      <c r="B1407" s="15"/>
    </row>
    <row r="1408" spans="1:2" s="3" customFormat="1">
      <c r="A1408" s="1"/>
      <c r="B1408" s="15"/>
    </row>
    <row r="1409" spans="1:2" s="3" customFormat="1">
      <c r="A1409" s="1"/>
      <c r="B1409" s="15"/>
    </row>
    <row r="1410" spans="1:2" s="3" customFormat="1">
      <c r="A1410" s="1"/>
      <c r="B1410" s="15"/>
    </row>
    <row r="1411" spans="1:2" s="3" customFormat="1">
      <c r="A1411" s="1"/>
      <c r="B1411" s="15"/>
    </row>
    <row r="1412" spans="1:2" s="3" customFormat="1">
      <c r="A1412" s="1"/>
      <c r="B1412" s="15"/>
    </row>
    <row r="1413" spans="1:2" s="3" customFormat="1">
      <c r="A1413" s="1"/>
      <c r="B1413" s="15"/>
    </row>
    <row r="1414" spans="1:2" s="3" customFormat="1">
      <c r="A1414" s="1"/>
      <c r="B1414" s="15"/>
    </row>
    <row r="1415" spans="1:2" s="3" customFormat="1">
      <c r="A1415" s="1"/>
      <c r="B1415" s="15"/>
    </row>
    <row r="1416" spans="1:2" s="3" customFormat="1">
      <c r="A1416" s="1"/>
      <c r="B1416" s="15"/>
    </row>
    <row r="1417" spans="1:2" s="3" customFormat="1">
      <c r="A1417" s="1"/>
      <c r="B1417" s="15"/>
    </row>
    <row r="1418" spans="1:2" s="3" customFormat="1">
      <c r="A1418" s="1"/>
      <c r="B1418" s="15"/>
    </row>
    <row r="1419" spans="1:2" s="3" customFormat="1">
      <c r="A1419" s="1"/>
      <c r="B1419" s="15"/>
    </row>
    <row r="1420" spans="1:2" s="3" customFormat="1">
      <c r="A1420" s="1"/>
      <c r="B1420" s="15"/>
    </row>
    <row r="1421" spans="1:2" s="3" customFormat="1">
      <c r="A1421" s="1"/>
      <c r="B1421" s="15"/>
    </row>
    <row r="1422" spans="1:2" s="3" customFormat="1">
      <c r="A1422" s="1"/>
      <c r="B1422" s="15"/>
    </row>
    <row r="1423" spans="1:2" s="3" customFormat="1">
      <c r="A1423" s="1"/>
      <c r="B1423" s="15"/>
    </row>
    <row r="1424" spans="1:2" s="3" customFormat="1">
      <c r="A1424" s="1"/>
      <c r="B1424" s="15"/>
    </row>
    <row r="1425" spans="1:2" s="3" customFormat="1">
      <c r="A1425" s="1"/>
      <c r="B1425" s="15"/>
    </row>
    <row r="1426" spans="1:2" s="3" customFormat="1">
      <c r="A1426" s="1"/>
      <c r="B1426" s="15"/>
    </row>
    <row r="1427" spans="1:2" s="3" customFormat="1">
      <c r="A1427" s="1"/>
      <c r="B1427" s="15"/>
    </row>
    <row r="1428" spans="1:2" s="3" customFormat="1">
      <c r="A1428" s="1"/>
      <c r="B1428" s="15"/>
    </row>
    <row r="1429" spans="1:2" s="3" customFormat="1">
      <c r="A1429" s="1"/>
      <c r="B1429" s="15"/>
    </row>
    <row r="1430" spans="1:2" s="3" customFormat="1">
      <c r="A1430" s="1"/>
      <c r="B1430" s="15"/>
    </row>
    <row r="1431" spans="1:2" s="3" customFormat="1">
      <c r="A1431" s="1"/>
      <c r="B1431" s="15"/>
    </row>
    <row r="1432" spans="1:2" s="3" customFormat="1">
      <c r="A1432" s="1"/>
      <c r="B1432" s="15"/>
    </row>
    <row r="1433" spans="1:2" s="3" customFormat="1">
      <c r="A1433" s="1"/>
      <c r="B1433" s="15"/>
    </row>
    <row r="1434" spans="1:2" s="3" customFormat="1">
      <c r="A1434" s="1"/>
      <c r="B1434" s="15"/>
    </row>
    <row r="1435" spans="1:2" s="3" customFormat="1">
      <c r="A1435" s="1"/>
      <c r="B1435" s="15"/>
    </row>
    <row r="1436" spans="1:2" s="3" customFormat="1">
      <c r="A1436" s="1"/>
      <c r="B1436" s="15"/>
    </row>
    <row r="1437" spans="1:2" s="3" customFormat="1">
      <c r="A1437" s="1"/>
      <c r="B1437" s="15"/>
    </row>
    <row r="1438" spans="1:2" s="3" customFormat="1">
      <c r="A1438" s="1"/>
      <c r="B1438" s="15"/>
    </row>
    <row r="1439" spans="1:2" s="3" customFormat="1">
      <c r="A1439" s="1"/>
      <c r="B1439" s="15"/>
    </row>
    <row r="1440" spans="1:2" s="3" customFormat="1">
      <c r="A1440" s="1"/>
      <c r="B1440" s="15"/>
    </row>
    <row r="1441" spans="1:2" s="3" customFormat="1">
      <c r="A1441" s="1"/>
      <c r="B1441" s="15"/>
    </row>
    <row r="1442" spans="1:2" s="3" customFormat="1">
      <c r="A1442" s="1"/>
      <c r="B1442" s="15"/>
    </row>
    <row r="1443" spans="1:2" s="3" customFormat="1">
      <c r="A1443" s="1"/>
      <c r="B1443" s="15"/>
    </row>
    <row r="1444" spans="1:2" s="3" customFormat="1">
      <c r="A1444" s="1"/>
      <c r="B1444" s="15"/>
    </row>
    <row r="1445" spans="1:2" s="3" customFormat="1">
      <c r="A1445" s="1"/>
      <c r="B1445" s="15"/>
    </row>
    <row r="1446" spans="1:2" s="3" customFormat="1">
      <c r="A1446" s="1"/>
      <c r="B1446" s="15"/>
    </row>
    <row r="1447" spans="1:2" s="3" customFormat="1">
      <c r="A1447" s="1"/>
      <c r="B1447" s="15"/>
    </row>
    <row r="1448" spans="1:2" s="3" customFormat="1">
      <c r="A1448" s="1"/>
      <c r="B1448" s="15"/>
    </row>
    <row r="1449" spans="1:2" s="3" customFormat="1">
      <c r="A1449" s="1"/>
      <c r="B1449" s="15"/>
    </row>
    <row r="1450" spans="1:2" s="3" customFormat="1">
      <c r="A1450" s="1"/>
      <c r="B1450" s="15"/>
    </row>
    <row r="1451" spans="1:2" s="3" customFormat="1">
      <c r="A1451" s="1"/>
      <c r="B1451" s="15"/>
    </row>
    <row r="1452" spans="1:2" s="3" customFormat="1">
      <c r="A1452" s="1"/>
      <c r="B1452" s="15"/>
    </row>
    <row r="1453" spans="1:2" s="3" customFormat="1">
      <c r="A1453" s="1"/>
      <c r="B1453" s="15"/>
    </row>
    <row r="1454" spans="1:2" s="3" customFormat="1">
      <c r="A1454" s="1"/>
      <c r="B1454" s="15"/>
    </row>
    <row r="1455" spans="1:2" s="3" customFormat="1">
      <c r="A1455" s="1"/>
      <c r="B1455" s="15"/>
    </row>
    <row r="1456" spans="1:2" s="3" customFormat="1">
      <c r="A1456" s="1"/>
      <c r="B1456" s="15"/>
    </row>
    <row r="1457" spans="1:2" s="3" customFormat="1">
      <c r="A1457" s="1"/>
      <c r="B1457" s="15"/>
    </row>
    <row r="1458" spans="1:2" s="3" customFormat="1">
      <c r="A1458" s="1"/>
      <c r="B1458" s="15"/>
    </row>
    <row r="1459" spans="1:2" s="3" customFormat="1">
      <c r="A1459" s="1"/>
      <c r="B1459" s="15"/>
    </row>
    <row r="1460" spans="1:2" s="3" customFormat="1">
      <c r="A1460" s="1"/>
      <c r="B1460" s="15"/>
    </row>
    <row r="1461" spans="1:2" s="3" customFormat="1">
      <c r="A1461" s="1"/>
      <c r="B1461" s="15"/>
    </row>
    <row r="1462" spans="1:2" s="3" customFormat="1">
      <c r="A1462" s="1"/>
      <c r="B1462" s="15"/>
    </row>
    <row r="1463" spans="1:2" s="3" customFormat="1">
      <c r="A1463" s="1"/>
      <c r="B1463" s="15"/>
    </row>
    <row r="1464" spans="1:2" s="3" customFormat="1">
      <c r="A1464" s="1"/>
      <c r="B1464" s="15"/>
    </row>
    <row r="1465" spans="1:2" s="3" customFormat="1">
      <c r="A1465" s="1"/>
      <c r="B1465" s="15"/>
    </row>
    <row r="1466" spans="1:2" s="3" customFormat="1">
      <c r="A1466" s="1"/>
      <c r="B1466" s="15"/>
    </row>
    <row r="1467" spans="1:2" s="3" customFormat="1">
      <c r="A1467" s="1"/>
      <c r="B1467" s="15"/>
    </row>
    <row r="1468" spans="1:2" s="3" customFormat="1">
      <c r="A1468" s="1"/>
      <c r="B1468" s="15"/>
    </row>
    <row r="1469" spans="1:2" s="3" customFormat="1">
      <c r="A1469" s="1"/>
      <c r="B1469" s="15"/>
    </row>
    <row r="1470" spans="1:2" s="3" customFormat="1">
      <c r="A1470" s="1"/>
      <c r="B1470" s="15"/>
    </row>
    <row r="1471" spans="1:2" s="3" customFormat="1">
      <c r="A1471" s="1"/>
      <c r="B1471" s="15"/>
    </row>
    <row r="1472" spans="1:2" s="3" customFormat="1">
      <c r="A1472" s="1"/>
      <c r="B1472" s="15"/>
    </row>
    <row r="1473" spans="1:2" s="3" customFormat="1">
      <c r="A1473" s="1"/>
      <c r="B1473" s="15"/>
    </row>
    <row r="1474" spans="1:2" s="3" customFormat="1">
      <c r="A1474" s="1"/>
      <c r="B1474" s="15"/>
    </row>
    <row r="1475" spans="1:2" s="3" customFormat="1">
      <c r="A1475" s="1"/>
      <c r="B1475" s="15"/>
    </row>
    <row r="1476" spans="1:2" s="3" customFormat="1">
      <c r="A1476" s="1"/>
      <c r="B1476" s="15"/>
    </row>
    <row r="1477" spans="1:2" s="3" customFormat="1">
      <c r="A1477" s="1"/>
      <c r="B1477" s="15"/>
    </row>
    <row r="1478" spans="1:2" s="3" customFormat="1">
      <c r="A1478" s="1"/>
      <c r="B1478" s="15"/>
    </row>
    <row r="1479" spans="1:2" s="3" customFormat="1">
      <c r="A1479" s="1"/>
      <c r="B1479" s="15"/>
    </row>
    <row r="1480" spans="1:2" s="3" customFormat="1">
      <c r="A1480" s="1"/>
      <c r="B1480" s="15"/>
    </row>
    <row r="1481" spans="1:2" s="3" customFormat="1">
      <c r="A1481" s="1"/>
      <c r="B1481" s="15"/>
    </row>
    <row r="1482" spans="1:2" s="3" customFormat="1">
      <c r="A1482" s="1"/>
      <c r="B1482" s="15"/>
    </row>
    <row r="1483" spans="1:2" s="3" customFormat="1">
      <c r="A1483" s="1"/>
      <c r="B1483" s="15"/>
    </row>
    <row r="1484" spans="1:2" s="3" customFormat="1">
      <c r="A1484" s="1"/>
      <c r="B1484" s="15"/>
    </row>
    <row r="1485" spans="1:2" s="3" customFormat="1">
      <c r="A1485" s="1"/>
      <c r="B1485" s="15"/>
    </row>
    <row r="1486" spans="1:2" s="3" customFormat="1">
      <c r="A1486" s="1"/>
      <c r="B1486" s="15"/>
    </row>
    <row r="1487" spans="1:2" s="3" customFormat="1">
      <c r="A1487" s="1"/>
      <c r="B1487" s="15"/>
    </row>
    <row r="1488" spans="1:2" s="3" customFormat="1">
      <c r="A1488" s="1"/>
      <c r="B1488" s="15"/>
    </row>
    <row r="1489" spans="1:2" s="3" customFormat="1">
      <c r="A1489" s="1"/>
      <c r="B1489" s="15"/>
    </row>
    <row r="1490" spans="1:2" s="3" customFormat="1">
      <c r="A1490" s="1"/>
      <c r="B1490" s="15"/>
    </row>
    <row r="1491" spans="1:2" s="3" customFormat="1">
      <c r="A1491" s="1"/>
      <c r="B1491" s="15"/>
    </row>
    <row r="1492" spans="1:2" s="3" customFormat="1">
      <c r="A1492" s="1"/>
      <c r="B1492" s="15"/>
    </row>
    <row r="1493" spans="1:2" s="3" customFormat="1">
      <c r="A1493" s="1"/>
      <c r="B1493" s="15"/>
    </row>
    <row r="1494" spans="1:2" s="3" customFormat="1">
      <c r="A1494" s="1"/>
      <c r="B1494" s="15"/>
    </row>
    <row r="1495" spans="1:2" s="3" customFormat="1">
      <c r="A1495" s="1"/>
      <c r="B1495" s="15"/>
    </row>
    <row r="1496" spans="1:2" s="3" customFormat="1">
      <c r="A1496" s="1"/>
      <c r="B1496" s="15"/>
    </row>
    <row r="1497" spans="1:2" s="3" customFormat="1">
      <c r="A1497" s="1"/>
      <c r="B1497" s="15"/>
    </row>
    <row r="1498" spans="1:2" s="3" customFormat="1">
      <c r="A1498" s="1"/>
      <c r="B1498" s="15"/>
    </row>
    <row r="1499" spans="1:2" s="3" customFormat="1">
      <c r="A1499" s="1"/>
      <c r="B1499" s="15"/>
    </row>
    <row r="1500" spans="1:2" s="3" customFormat="1">
      <c r="A1500" s="1"/>
      <c r="B1500" s="15"/>
    </row>
    <row r="1501" spans="1:2" s="3" customFormat="1">
      <c r="A1501" s="1"/>
      <c r="B1501" s="15"/>
    </row>
    <row r="1502" spans="1:2" s="3" customFormat="1">
      <c r="A1502" s="1"/>
      <c r="B1502" s="15"/>
    </row>
    <row r="1503" spans="1:2" s="3" customFormat="1">
      <c r="A1503" s="1"/>
      <c r="B1503" s="15"/>
    </row>
    <row r="1504" spans="1:2" s="3" customFormat="1">
      <c r="A1504" s="1"/>
      <c r="B1504" s="15"/>
    </row>
    <row r="1505" spans="1:2" s="3" customFormat="1">
      <c r="A1505" s="1"/>
      <c r="B1505" s="15"/>
    </row>
    <row r="1506" spans="1:2" s="3" customFormat="1">
      <c r="A1506" s="1"/>
      <c r="B1506" s="15"/>
    </row>
    <row r="1507" spans="1:2" s="3" customFormat="1">
      <c r="A1507" s="1"/>
      <c r="B1507" s="15"/>
    </row>
    <row r="1508" spans="1:2" s="3" customFormat="1">
      <c r="A1508" s="1"/>
      <c r="B1508" s="15"/>
    </row>
    <row r="1509" spans="1:2" s="3" customFormat="1">
      <c r="A1509" s="1"/>
      <c r="B1509" s="15"/>
    </row>
    <row r="1510" spans="1:2" s="3" customFormat="1">
      <c r="A1510" s="1"/>
      <c r="B1510" s="15"/>
    </row>
    <row r="1511" spans="1:2" s="3" customFormat="1">
      <c r="A1511" s="1"/>
      <c r="B1511" s="15"/>
    </row>
    <row r="1512" spans="1:2" s="3" customFormat="1">
      <c r="A1512" s="1"/>
      <c r="B1512" s="15"/>
    </row>
    <row r="1513" spans="1:2" s="3" customFormat="1">
      <c r="A1513" s="1"/>
      <c r="B1513" s="15"/>
    </row>
    <row r="1514" spans="1:2" s="3" customFormat="1">
      <c r="A1514" s="1"/>
      <c r="B1514" s="15"/>
    </row>
    <row r="1515" spans="1:2" s="3" customFormat="1">
      <c r="A1515" s="1"/>
      <c r="B1515" s="15"/>
    </row>
    <row r="1516" spans="1:2" s="3" customFormat="1">
      <c r="A1516" s="1"/>
      <c r="B1516" s="15"/>
    </row>
    <row r="1517" spans="1:2" s="3" customFormat="1">
      <c r="A1517" s="1"/>
      <c r="B1517" s="15"/>
    </row>
    <row r="1518" spans="1:2" s="3" customFormat="1">
      <c r="A1518" s="1"/>
      <c r="B1518" s="15"/>
    </row>
    <row r="1519" spans="1:2" s="3" customFormat="1">
      <c r="A1519" s="1"/>
      <c r="B1519" s="15"/>
    </row>
    <row r="1520" spans="1:2" s="3" customFormat="1">
      <c r="A1520" s="1"/>
      <c r="B1520" s="15"/>
    </row>
    <row r="1521" spans="1:2" s="3" customFormat="1">
      <c r="A1521" s="1"/>
      <c r="B1521" s="15"/>
    </row>
    <row r="1522" spans="1:2" s="3" customFormat="1">
      <c r="A1522" s="1"/>
      <c r="B1522" s="15"/>
    </row>
    <row r="1523" spans="1:2" s="3" customFormat="1">
      <c r="A1523" s="1"/>
      <c r="B1523" s="15"/>
    </row>
    <row r="1524" spans="1:2" s="3" customFormat="1">
      <c r="A1524" s="1"/>
      <c r="B1524" s="15"/>
    </row>
    <row r="1525" spans="1:2" s="3" customFormat="1">
      <c r="A1525" s="1"/>
      <c r="B1525" s="15"/>
    </row>
    <row r="1526" spans="1:2" s="3" customFormat="1">
      <c r="A1526" s="1"/>
      <c r="B1526" s="15"/>
    </row>
    <row r="1527" spans="1:2" s="3" customFormat="1">
      <c r="A1527" s="1"/>
      <c r="B1527" s="15"/>
    </row>
    <row r="1528" spans="1:2" s="3" customFormat="1">
      <c r="A1528" s="1"/>
      <c r="B1528" s="15"/>
    </row>
    <row r="1529" spans="1:2" s="3" customFormat="1">
      <c r="A1529" s="1"/>
      <c r="B1529" s="15"/>
    </row>
    <row r="1530" spans="1:2" s="3" customFormat="1">
      <c r="A1530" s="1"/>
      <c r="B1530" s="15"/>
    </row>
    <row r="1531" spans="1:2" s="3" customFormat="1">
      <c r="A1531" s="1"/>
      <c r="B1531" s="15"/>
    </row>
    <row r="1532" spans="1:2" s="3" customFormat="1">
      <c r="A1532" s="1"/>
      <c r="B1532" s="15"/>
    </row>
    <row r="1533" spans="1:2" s="3" customFormat="1">
      <c r="A1533" s="1"/>
      <c r="B1533" s="15"/>
    </row>
    <row r="1534" spans="1:2" s="3" customFormat="1">
      <c r="A1534" s="1"/>
      <c r="B1534" s="15"/>
    </row>
    <row r="1535" spans="1:2" s="3" customFormat="1">
      <c r="A1535" s="1"/>
      <c r="B1535" s="15"/>
    </row>
    <row r="1536" spans="1:2" s="3" customFormat="1">
      <c r="A1536" s="1"/>
      <c r="B1536" s="15"/>
    </row>
    <row r="1537" spans="1:2" s="3" customFormat="1">
      <c r="A1537" s="1"/>
      <c r="B1537" s="15"/>
    </row>
    <row r="1538" spans="1:2" s="3" customFormat="1">
      <c r="A1538" s="1"/>
      <c r="B1538" s="15"/>
    </row>
    <row r="1539" spans="1:2" s="3" customFormat="1">
      <c r="A1539" s="1"/>
      <c r="B1539" s="15"/>
    </row>
    <row r="1540" spans="1:2" s="3" customFormat="1">
      <c r="A1540" s="1"/>
      <c r="B1540" s="15"/>
    </row>
    <row r="1541" spans="1:2" s="3" customFormat="1">
      <c r="A1541" s="1"/>
      <c r="B1541" s="15"/>
    </row>
    <row r="1542" spans="1:2" s="3" customFormat="1">
      <c r="A1542" s="1"/>
      <c r="B1542" s="15"/>
    </row>
    <row r="1543" spans="1:2" s="3" customFormat="1">
      <c r="A1543" s="1"/>
      <c r="B1543" s="15"/>
    </row>
    <row r="1544" spans="1:2" s="3" customFormat="1">
      <c r="A1544" s="1"/>
      <c r="B1544" s="15"/>
    </row>
    <row r="1545" spans="1:2" s="3" customFormat="1">
      <c r="A1545" s="1"/>
      <c r="B1545" s="15"/>
    </row>
    <row r="1546" spans="1:2" s="3" customFormat="1">
      <c r="A1546" s="1"/>
      <c r="B1546" s="15"/>
    </row>
    <row r="1547" spans="1:2" s="3" customFormat="1">
      <c r="A1547" s="1"/>
      <c r="B1547" s="15"/>
    </row>
    <row r="1548" spans="1:2" s="3" customFormat="1">
      <c r="A1548" s="1"/>
      <c r="B1548" s="15"/>
    </row>
    <row r="1549" spans="1:2" s="3" customFormat="1">
      <c r="A1549" s="1"/>
      <c r="B1549" s="15"/>
    </row>
    <row r="1550" spans="1:2" s="3" customFormat="1">
      <c r="A1550" s="1"/>
      <c r="B1550" s="15"/>
    </row>
    <row r="1551" spans="1:2" s="3" customFormat="1">
      <c r="A1551" s="1"/>
      <c r="B1551" s="15"/>
    </row>
    <row r="1552" spans="1:2" s="3" customFormat="1">
      <c r="A1552" s="1"/>
      <c r="B1552" s="15"/>
    </row>
    <row r="1553" spans="1:2" s="3" customFormat="1">
      <c r="A1553" s="1"/>
      <c r="B1553" s="15"/>
    </row>
    <row r="1554" spans="1:2" s="3" customFormat="1">
      <c r="A1554" s="1"/>
      <c r="B1554" s="15"/>
    </row>
    <row r="1555" spans="1:2" s="3" customFormat="1">
      <c r="A1555" s="1"/>
      <c r="B1555" s="15"/>
    </row>
    <row r="1556" spans="1:2" s="3" customFormat="1">
      <c r="A1556" s="1"/>
      <c r="B1556" s="15"/>
    </row>
    <row r="1557" spans="1:2" s="3" customFormat="1">
      <c r="A1557" s="1"/>
      <c r="B1557" s="15"/>
    </row>
    <row r="1558" spans="1:2" s="3" customFormat="1">
      <c r="A1558" s="1"/>
      <c r="B1558" s="15"/>
    </row>
    <row r="1559" spans="1:2" s="3" customFormat="1">
      <c r="A1559" s="1"/>
      <c r="B1559" s="15"/>
    </row>
    <row r="1560" spans="1:2" s="3" customFormat="1">
      <c r="A1560" s="1"/>
      <c r="B1560" s="15"/>
    </row>
    <row r="1561" spans="1:2" s="3" customFormat="1">
      <c r="A1561" s="1"/>
      <c r="B1561" s="15"/>
    </row>
    <row r="1562" spans="1:2" s="3" customFormat="1">
      <c r="A1562" s="1"/>
      <c r="B1562" s="15"/>
    </row>
    <row r="1563" spans="1:2" s="3" customFormat="1">
      <c r="A1563" s="1"/>
      <c r="B1563" s="15"/>
    </row>
    <row r="1564" spans="1:2" s="3" customFormat="1">
      <c r="A1564" s="1"/>
      <c r="B1564" s="15"/>
    </row>
    <row r="1565" spans="1:2" s="3" customFormat="1">
      <c r="A1565" s="1"/>
      <c r="B1565" s="15"/>
    </row>
    <row r="1566" spans="1:2" s="3" customFormat="1">
      <c r="A1566" s="1"/>
      <c r="B1566" s="15"/>
    </row>
    <row r="1567" spans="1:2" s="3" customFormat="1">
      <c r="A1567" s="1"/>
      <c r="B1567" s="15"/>
    </row>
    <row r="1568" spans="1:2" s="3" customFormat="1">
      <c r="A1568" s="1"/>
      <c r="B1568" s="15"/>
    </row>
    <row r="1569" spans="1:14" s="3" customFormat="1">
      <c r="A1569" s="1"/>
      <c r="B1569" s="15"/>
    </row>
    <row r="1570" spans="1:14" s="3" customFormat="1">
      <c r="A1570" s="1"/>
      <c r="B1570" s="15"/>
    </row>
    <row r="1571" spans="1:14" s="3" customFormat="1">
      <c r="A1571" s="1"/>
      <c r="B1571" s="15"/>
    </row>
    <row r="1572" spans="1:14" s="3" customFormat="1">
      <c r="A1572" s="1"/>
      <c r="B1572" s="15"/>
    </row>
    <row r="1573" spans="1:14" s="3" customFormat="1">
      <c r="A1573" s="1"/>
      <c r="B1573" s="15"/>
    </row>
    <row r="1574" spans="1:14" s="3" customFormat="1">
      <c r="A1574" s="1"/>
      <c r="B1574" s="15"/>
    </row>
    <row r="1575" spans="1:14" s="3" customFormat="1">
      <c r="A1575" s="1"/>
      <c r="B1575" s="15"/>
    </row>
    <row r="1576" spans="1:14" s="3" customFormat="1">
      <c r="A1576" s="1"/>
      <c r="B1576" s="15"/>
    </row>
    <row r="1577" spans="1:14" s="3" customFormat="1">
      <c r="A1577" s="1"/>
      <c r="B1577" s="15"/>
    </row>
    <row r="1578" spans="1:14" s="3" customFormat="1">
      <c r="A1578" s="1"/>
      <c r="B1578" s="15"/>
    </row>
    <row r="1579" spans="1:14" s="3" customFormat="1">
      <c r="A1579" s="1"/>
      <c r="B1579" s="16"/>
      <c r="C1579"/>
      <c r="D1579"/>
      <c r="E1579"/>
      <c r="F1579"/>
      <c r="G1579"/>
      <c r="H1579"/>
      <c r="I1579"/>
      <c r="J1579"/>
    </row>
    <row r="1580" spans="1:14" s="3" customFormat="1">
      <c r="A1580" s="1"/>
      <c r="B1580" s="16"/>
      <c r="C1580"/>
      <c r="D1580"/>
      <c r="E1580"/>
      <c r="F1580"/>
      <c r="G1580"/>
      <c r="H1580"/>
      <c r="I1580"/>
      <c r="J1580"/>
    </row>
    <row r="1581" spans="1:14" s="3" customFormat="1">
      <c r="A1581" s="1"/>
      <c r="B1581" s="16"/>
      <c r="C1581"/>
      <c r="D1581"/>
      <c r="E1581"/>
      <c r="F1581"/>
      <c r="G1581"/>
      <c r="H1581"/>
      <c r="I1581"/>
      <c r="J1581"/>
    </row>
    <row r="1582" spans="1:14" s="3" customFormat="1">
      <c r="A1582" s="1"/>
      <c r="B1582" s="16"/>
      <c r="C1582"/>
      <c r="D1582"/>
      <c r="E1582"/>
      <c r="F1582"/>
      <c r="G1582"/>
      <c r="H1582"/>
      <c r="I1582"/>
      <c r="J1582"/>
    </row>
    <row r="1583" spans="1:14" s="3" customFormat="1">
      <c r="A1583" s="1"/>
      <c r="B1583" s="16"/>
      <c r="C1583"/>
      <c r="D1583"/>
      <c r="E1583"/>
      <c r="F1583"/>
      <c r="G1583"/>
      <c r="H1583"/>
      <c r="I1583"/>
      <c r="J1583"/>
    </row>
    <row r="1584" spans="1:14" s="3" customFormat="1">
      <c r="A1584" s="1"/>
      <c r="B1584" s="16"/>
      <c r="C1584"/>
      <c r="D1584"/>
      <c r="E1584"/>
      <c r="F1584"/>
      <c r="G1584"/>
      <c r="H1584"/>
      <c r="I1584"/>
      <c r="J1584"/>
      <c r="M1584"/>
      <c r="N1584"/>
    </row>
    <row r="1585" spans="1:14" s="3" customFormat="1">
      <c r="A1585" s="1"/>
      <c r="B1585" s="16"/>
      <c r="C1585"/>
      <c r="D1585"/>
      <c r="E1585"/>
      <c r="F1585"/>
      <c r="G1585"/>
      <c r="H1585"/>
      <c r="I1585"/>
      <c r="J1585"/>
      <c r="M1585"/>
      <c r="N1585"/>
    </row>
  </sheetData>
  <mergeCells count="22">
    <mergeCell ref="Q23:Q24"/>
    <mergeCell ref="R23:R24"/>
    <mergeCell ref="P23:P24"/>
    <mergeCell ref="B23:B24"/>
    <mergeCell ref="C23:C24"/>
    <mergeCell ref="M23:M24"/>
    <mergeCell ref="N23:N24"/>
    <mergeCell ref="O23:O24"/>
    <mergeCell ref="E23:E24"/>
    <mergeCell ref="F23:F24"/>
    <mergeCell ref="B2:O2"/>
    <mergeCell ref="B4:O4"/>
    <mergeCell ref="B5:R5"/>
    <mergeCell ref="B3:O3"/>
    <mergeCell ref="B7:B19"/>
    <mergeCell ref="B29:J29"/>
    <mergeCell ref="D23:D24"/>
    <mergeCell ref="L23:L24"/>
    <mergeCell ref="H23:H24"/>
    <mergeCell ref="I23:I24"/>
    <mergeCell ref="J23:J24"/>
    <mergeCell ref="K23:K24"/>
  </mergeCells>
  <conditionalFormatting sqref="K23:L23">
    <cfRule type="cellIs" dxfId="19" priority="200" operator="greaterThan">
      <formula>0.85</formula>
    </cfRule>
  </conditionalFormatting>
  <conditionalFormatting sqref="J23">
    <cfRule type="cellIs" dxfId="18" priority="199" operator="lessThan">
      <formula>0</formula>
    </cfRule>
  </conditionalFormatting>
  <conditionalFormatting sqref="R7:R19">
    <cfRule type="dataBar" priority="327">
      <dataBar>
        <cfvo type="min"/>
        <cfvo type="max"/>
        <color rgb="FF638EC6"/>
      </dataBar>
    </cfRule>
  </conditionalFormatting>
  <conditionalFormatting sqref="R7:R23">
    <cfRule type="dataBar" priority="329">
      <dataBar>
        <cfvo type="min"/>
        <cfvo type="max"/>
        <color rgb="FF638EC6"/>
      </dataBar>
    </cfRule>
  </conditionalFormatting>
  <conditionalFormatting sqref="K7:K19">
    <cfRule type="cellIs" dxfId="17" priority="331" operator="greaterThan">
      <formula>0.99</formula>
    </cfRule>
    <cfRule type="dataBar" priority="332">
      <dataBar>
        <cfvo type="min"/>
        <cfvo type="max"/>
        <color rgb="FF008AEF"/>
      </dataBar>
    </cfRule>
  </conditionalFormatting>
  <conditionalFormatting sqref="I14">
    <cfRule type="cellIs" dxfId="16" priority="164" operator="lessThan">
      <formula>0</formula>
    </cfRule>
  </conditionalFormatting>
  <conditionalFormatting sqref="I15">
    <cfRule type="cellIs" dxfId="15" priority="94" operator="lessThan">
      <formula>0</formula>
    </cfRule>
  </conditionalFormatting>
  <conditionalFormatting sqref="I12">
    <cfRule type="cellIs" dxfId="14" priority="74" operator="lessThan">
      <formula>0</formula>
    </cfRule>
  </conditionalFormatting>
  <conditionalFormatting sqref="I10 I14:I15 I12">
    <cfRule type="cellIs" dxfId="13" priority="72" operator="lessThan">
      <formula>0</formula>
    </cfRule>
  </conditionalFormatting>
  <conditionalFormatting sqref="I19">
    <cfRule type="cellIs" dxfId="12" priority="71" operator="lessThan">
      <formula>0</formula>
    </cfRule>
  </conditionalFormatting>
  <conditionalFormatting sqref="I7">
    <cfRule type="cellIs" dxfId="5" priority="6" operator="lessThan">
      <formula>0</formula>
    </cfRule>
  </conditionalFormatting>
  <conditionalFormatting sqref="I8">
    <cfRule type="cellIs" dxfId="4" priority="5" operator="lessThan">
      <formula>0</formula>
    </cfRule>
  </conditionalFormatting>
  <conditionalFormatting sqref="I9">
    <cfRule type="cellIs" dxfId="3" priority="4" operator="lessThan">
      <formula>0</formula>
    </cfRule>
  </conditionalFormatting>
  <conditionalFormatting sqref="I11">
    <cfRule type="cellIs" dxfId="2" priority="3" operator="lessThan">
      <formula>0</formula>
    </cfRule>
  </conditionalFormatting>
  <conditionalFormatting sqref="I13">
    <cfRule type="cellIs" dxfId="1" priority="2" operator="lessThan">
      <formula>0</formula>
    </cfRule>
  </conditionalFormatting>
  <conditionalFormatting sqref="I18">
    <cfRule type="cellIs" dxfId="0" priority="1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H18 H8 H11 H19 H15 H14 H12 H1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zoomScale="85" zoomScaleNormal="85" workbookViewId="0">
      <selection activeCell="F33" sqref="F33"/>
    </sheetView>
  </sheetViews>
  <sheetFormatPr baseColWidth="10" defaultRowHeight="15"/>
  <cols>
    <col min="1" max="1" width="11.42578125" style="109"/>
    <col min="2" max="2" width="15.140625" style="109" customWidth="1"/>
    <col min="3" max="3" width="40.5703125" style="109" bestFit="1" customWidth="1"/>
    <col min="4" max="4" width="22.28515625" style="109" bestFit="1" customWidth="1"/>
    <col min="5" max="5" width="24.42578125" style="109" bestFit="1" customWidth="1"/>
    <col min="6" max="6" width="11.42578125" style="109"/>
    <col min="7" max="7" width="13.7109375" style="109" customWidth="1"/>
    <col min="8" max="8" width="37.5703125" style="109" customWidth="1"/>
    <col min="9" max="9" width="18.42578125" style="109" bestFit="1" customWidth="1"/>
    <col min="10" max="10" width="15" style="109" bestFit="1" customWidth="1"/>
    <col min="11" max="16384" width="11.42578125" style="109"/>
  </cols>
  <sheetData>
    <row r="2" spans="1:10">
      <c r="B2" s="269" t="s">
        <v>129</v>
      </c>
      <c r="C2" s="269"/>
      <c r="D2" s="269"/>
      <c r="E2" s="269"/>
      <c r="F2" s="269"/>
      <c r="G2" s="269"/>
      <c r="H2" s="269"/>
      <c r="I2" s="269"/>
    </row>
    <row r="3" spans="1:10">
      <c r="B3" s="270">
        <f>Resumen_año_24!B4</f>
        <v>45484</v>
      </c>
      <c r="C3" s="270"/>
      <c r="D3" s="270"/>
      <c r="E3" s="270"/>
      <c r="F3" s="270"/>
      <c r="G3" s="270"/>
      <c r="H3" s="270"/>
      <c r="I3" s="270"/>
    </row>
    <row r="5" spans="1:10">
      <c r="B5" s="148" t="s">
        <v>109</v>
      </c>
      <c r="C5" s="148" t="s">
        <v>110</v>
      </c>
      <c r="D5" s="148" t="s">
        <v>3</v>
      </c>
      <c r="E5" s="148" t="s">
        <v>115</v>
      </c>
      <c r="F5" s="148" t="s">
        <v>111</v>
      </c>
      <c r="G5" s="148" t="s">
        <v>112</v>
      </c>
      <c r="H5" s="148" t="s">
        <v>75</v>
      </c>
      <c r="I5" s="148" t="s">
        <v>61</v>
      </c>
      <c r="J5" s="149" t="s">
        <v>119</v>
      </c>
    </row>
    <row r="6" spans="1:10">
      <c r="A6" s="150"/>
      <c r="B6" s="151"/>
      <c r="C6" s="150"/>
      <c r="D6" s="150"/>
      <c r="E6" s="150"/>
      <c r="F6" s="150"/>
      <c r="G6" s="150"/>
      <c r="H6" s="150"/>
      <c r="I6" s="150"/>
      <c r="J6" s="150"/>
    </row>
    <row r="7" spans="1:10">
      <c r="A7" s="150"/>
      <c r="B7" s="150"/>
      <c r="C7" s="150"/>
      <c r="D7" s="150"/>
      <c r="E7" s="150"/>
      <c r="F7" s="150"/>
      <c r="G7" s="150"/>
      <c r="H7" s="150"/>
      <c r="I7" s="150"/>
      <c r="J7" s="150"/>
    </row>
    <row r="8" spans="1:10">
      <c r="A8" s="150"/>
      <c r="B8" s="150"/>
      <c r="C8" s="150"/>
      <c r="D8" s="150"/>
      <c r="E8" s="150"/>
      <c r="F8" s="150"/>
      <c r="G8" s="150"/>
      <c r="H8" s="150"/>
      <c r="I8" s="150"/>
      <c r="J8" s="150"/>
    </row>
    <row r="9" spans="1:10" ht="45">
      <c r="A9" s="150"/>
      <c r="B9" s="150"/>
      <c r="C9" s="152" t="s">
        <v>48</v>
      </c>
      <c r="D9" s="152" t="s">
        <v>120</v>
      </c>
      <c r="E9" s="152" t="s">
        <v>116</v>
      </c>
      <c r="F9" s="152" t="s">
        <v>121</v>
      </c>
      <c r="G9" s="152" t="s">
        <v>122</v>
      </c>
      <c r="H9" s="152" t="s">
        <v>123</v>
      </c>
      <c r="I9" s="150"/>
      <c r="J9" s="150"/>
    </row>
  </sheetData>
  <mergeCells count="2">
    <mergeCell ref="B2:I2"/>
    <mergeCell ref="B3:I3"/>
  </mergeCells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Y161"/>
  <sheetViews>
    <sheetView workbookViewId="0">
      <selection activeCell="C12" sqref="C12"/>
    </sheetView>
  </sheetViews>
  <sheetFormatPr baseColWidth="10" defaultRowHeight="15"/>
  <cols>
    <col min="1" max="1" width="11.42578125" style="1"/>
    <col min="3" max="3" width="13.7109375" customWidth="1"/>
    <col min="4" max="4" width="9.5703125" bestFit="1" customWidth="1"/>
    <col min="5" max="5" width="8.7109375" bestFit="1" customWidth="1"/>
  </cols>
  <sheetData>
    <row r="1" spans="2:76" s="1" customFormat="1" ht="15.75" thickBot="1"/>
    <row r="2" spans="2:76" ht="15" customHeight="1">
      <c r="B2" s="1"/>
      <c r="C2" s="1"/>
      <c r="D2" s="274" t="s">
        <v>130</v>
      </c>
      <c r="E2" s="275"/>
      <c r="F2" s="275"/>
      <c r="G2" s="275"/>
      <c r="H2" s="275"/>
      <c r="I2" s="275"/>
      <c r="J2" s="275"/>
      <c r="K2" s="275"/>
      <c r="L2" s="275"/>
      <c r="M2" s="27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77"/>
      <c r="E3" s="278"/>
      <c r="F3" s="278"/>
      <c r="G3" s="278"/>
      <c r="H3" s="278"/>
      <c r="I3" s="278"/>
      <c r="J3" s="278"/>
      <c r="K3" s="278"/>
      <c r="L3" s="278"/>
      <c r="M3" s="27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77"/>
      <c r="E4" s="278"/>
      <c r="F4" s="278"/>
      <c r="G4" s="278"/>
      <c r="H4" s="278"/>
      <c r="I4" s="278"/>
      <c r="J4" s="278"/>
      <c r="K4" s="278"/>
      <c r="L4" s="278"/>
      <c r="M4" s="27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71">
        <f>+Resumen_año_24!B4</f>
        <v>45484</v>
      </c>
      <c r="E5" s="272"/>
      <c r="F5" s="272"/>
      <c r="G5" s="272"/>
      <c r="H5" s="272"/>
      <c r="I5" s="272"/>
      <c r="J5" s="272"/>
      <c r="K5" s="272"/>
      <c r="L5" s="272"/>
      <c r="M5" s="27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80" t="s">
        <v>69</v>
      </c>
      <c r="E6" s="280"/>
      <c r="F6" s="280"/>
      <c r="G6" s="280"/>
      <c r="H6" s="280"/>
      <c r="I6" s="280"/>
      <c r="J6" s="280"/>
      <c r="K6" s="280"/>
      <c r="L6" s="280"/>
      <c r="M6" s="28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72" t="s">
        <v>0</v>
      </c>
      <c r="C11" s="73" t="s">
        <v>4</v>
      </c>
      <c r="D11" s="74" t="s">
        <v>7</v>
      </c>
      <c r="E11" s="75" t="s">
        <v>8</v>
      </c>
      <c r="F11" s="76" t="s">
        <v>70</v>
      </c>
      <c r="G11" s="77" t="s">
        <v>61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57" t="s">
        <v>64</v>
      </c>
      <c r="C12" s="58"/>
      <c r="D12" s="58"/>
      <c r="E12" s="71">
        <f>C12-D12</f>
        <v>0</v>
      </c>
      <c r="F12" s="80" t="e">
        <f>+D12/E12</f>
        <v>#DIV/0!</v>
      </c>
      <c r="G12" s="78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59" t="s">
        <v>65</v>
      </c>
      <c r="C13" s="60"/>
      <c r="D13" s="60"/>
      <c r="E13" s="60">
        <f>C13-D13</f>
        <v>0</v>
      </c>
      <c r="F13" s="105" t="e">
        <f>+D13/E13</f>
        <v>#DIV/0!</v>
      </c>
      <c r="G13" s="79" t="s">
        <v>53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 ht="15.7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7" ht="31.5">
      <c r="A17" s="106" t="s">
        <v>108</v>
      </c>
      <c r="B17" s="106" t="s">
        <v>0</v>
      </c>
      <c r="C17" s="107" t="s">
        <v>107</v>
      </c>
      <c r="D17" s="107" t="s">
        <v>4</v>
      </c>
      <c r="E17" s="107" t="s">
        <v>7</v>
      </c>
      <c r="F17" s="107" t="s">
        <v>8</v>
      </c>
      <c r="G17" s="107" t="s">
        <v>70</v>
      </c>
      <c r="H17" s="108" t="s">
        <v>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104"/>
      <c r="B18" s="104"/>
      <c r="C18" s="104"/>
      <c r="D18" s="104"/>
      <c r="E18" s="104"/>
      <c r="F18" s="104"/>
      <c r="G18" s="104"/>
      <c r="H18" s="10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7">
      <c r="A19" s="104"/>
      <c r="B19" s="104"/>
      <c r="C19" s="104"/>
      <c r="D19" s="104"/>
      <c r="E19" s="104"/>
      <c r="F19" s="104"/>
      <c r="G19" s="104"/>
      <c r="H19" s="10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7">
      <c r="A20" s="104"/>
      <c r="B20" s="104"/>
      <c r="C20" s="104"/>
      <c r="D20" s="104"/>
      <c r="E20" s="104"/>
      <c r="F20" s="104"/>
      <c r="G20" s="104"/>
      <c r="H20" s="10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9:76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3">
    <mergeCell ref="D5:M5"/>
    <mergeCell ref="D2:M4"/>
    <mergeCell ref="D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18"/>
  <sheetViews>
    <sheetView workbookViewId="0">
      <selection activeCell="D9" sqref="D9"/>
    </sheetView>
  </sheetViews>
  <sheetFormatPr baseColWidth="10" defaultRowHeight="15"/>
  <cols>
    <col min="1" max="2" width="11.42578125" style="61"/>
    <col min="3" max="3" width="31" style="61" customWidth="1"/>
    <col min="4" max="16384" width="11.42578125" style="61"/>
  </cols>
  <sheetData>
    <row r="1" spans="2:12" ht="15" customHeight="1">
      <c r="B1" s="283" t="s">
        <v>66</v>
      </c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2:12" ht="15" customHeight="1"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2:12" ht="15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7" spans="2:12" ht="15.75" thickBot="1"/>
    <row r="8" spans="2:12" ht="15.75" thickBot="1">
      <c r="B8" s="281" t="s">
        <v>101</v>
      </c>
      <c r="C8" s="282"/>
      <c r="D8" s="62"/>
    </row>
    <row r="9" spans="2:12" ht="15.75" thickBot="1">
      <c r="B9" s="281" t="s">
        <v>102</v>
      </c>
      <c r="C9" s="282"/>
      <c r="D9" s="62"/>
    </row>
    <row r="10" spans="2:12">
      <c r="D10" s="61" t="s">
        <v>114</v>
      </c>
    </row>
    <row r="18" spans="6:6">
      <c r="F18" s="63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B1" workbookViewId="0">
      <pane ySplit="1" topLeftCell="A2" activePane="bottomLeft" state="frozen"/>
      <selection activeCell="F1" sqref="F1"/>
      <selection pane="bottomLeft" activeCell="E16" sqref="E16"/>
    </sheetView>
  </sheetViews>
  <sheetFormatPr baseColWidth="10" defaultColWidth="11.42578125" defaultRowHeight="12" customHeight="1"/>
  <cols>
    <col min="1" max="1" width="28.28515625" style="25" bestFit="1" customWidth="1"/>
    <col min="2" max="2" width="23" style="25" bestFit="1" customWidth="1"/>
    <col min="3" max="3" width="6.140625" style="25" customWidth="1"/>
    <col min="4" max="4" width="18.140625" style="25" customWidth="1"/>
    <col min="5" max="5" width="135.140625" style="26" bestFit="1" customWidth="1"/>
    <col min="6" max="6" width="23.7109375" style="25" customWidth="1"/>
    <col min="7" max="7" width="18.28515625" style="25" customWidth="1"/>
    <col min="8" max="8" width="14.7109375" style="25" customWidth="1"/>
    <col min="9" max="9" width="11.42578125" style="25"/>
    <col min="10" max="10" width="14" style="25" customWidth="1"/>
    <col min="11" max="11" width="13.28515625" style="25" bestFit="1" customWidth="1"/>
    <col min="12" max="12" width="11.42578125" style="25"/>
    <col min="13" max="13" width="9.5703125" style="28" customWidth="1"/>
    <col min="14" max="14" width="14.7109375" style="29" customWidth="1"/>
    <col min="15" max="15" width="14.85546875" style="25" bestFit="1" customWidth="1"/>
    <col min="16" max="16384" width="11.42578125" style="25"/>
  </cols>
  <sheetData>
    <row r="1" spans="1:17" ht="12" customHeight="1">
      <c r="A1" s="25" t="s">
        <v>50</v>
      </c>
      <c r="B1" s="25" t="s">
        <v>31</v>
      </c>
      <c r="C1" s="25" t="s">
        <v>32</v>
      </c>
      <c r="D1" s="25" t="s">
        <v>33</v>
      </c>
      <c r="E1" s="26" t="s">
        <v>34</v>
      </c>
      <c r="F1" s="25" t="s">
        <v>35</v>
      </c>
      <c r="G1" s="25" t="s">
        <v>36</v>
      </c>
      <c r="H1" s="25" t="s">
        <v>37</v>
      </c>
      <c r="I1" s="25" t="s">
        <v>38</v>
      </c>
      <c r="J1" s="25" t="s">
        <v>39</v>
      </c>
      <c r="K1" s="25" t="s">
        <v>40</v>
      </c>
      <c r="L1" s="25" t="s">
        <v>41</v>
      </c>
      <c r="M1" s="28" t="s">
        <v>42</v>
      </c>
      <c r="N1" s="32" t="s">
        <v>43</v>
      </c>
      <c r="O1" s="33" t="s">
        <v>51</v>
      </c>
      <c r="P1" s="122" t="s">
        <v>71</v>
      </c>
      <c r="Q1" s="122" t="s">
        <v>72</v>
      </c>
    </row>
    <row r="2" spans="1:17" ht="12" customHeight="1">
      <c r="A2" s="81" t="s">
        <v>52</v>
      </c>
      <c r="B2" s="81" t="s">
        <v>44</v>
      </c>
      <c r="C2" s="81" t="s">
        <v>45</v>
      </c>
      <c r="D2" s="81" t="s">
        <v>125</v>
      </c>
      <c r="E2" s="123" t="str">
        <f>'SARDINA AUSTRAL'!C7</f>
        <v>ARMAR A.G. RAG 320-10</v>
      </c>
      <c r="F2" s="125">
        <v>45292</v>
      </c>
      <c r="G2" s="125">
        <v>45657</v>
      </c>
      <c r="H2" s="81">
        <f>+'SARDINA AUSTRAL'!F7</f>
        <v>365.21300000000002</v>
      </c>
      <c r="I2" s="81">
        <f>+'SARDINA AUSTRAL'!G7</f>
        <v>0</v>
      </c>
      <c r="J2" s="81">
        <f>+'SARDINA AUSTRAL'!H7</f>
        <v>365.21300000000002</v>
      </c>
      <c r="K2" s="81">
        <f>+'SARDINA AUSTRAL'!I7</f>
        <v>152.47400000000002</v>
      </c>
      <c r="L2" s="81">
        <f>+'SARDINA AUSTRAL'!J7</f>
        <v>212.739</v>
      </c>
      <c r="M2" s="124">
        <f>+'SARDINA AUSTRAL'!K7</f>
        <v>0.41749335319388964</v>
      </c>
      <c r="N2" s="133" t="str">
        <f>+'SARDINA AUSTRAL'!L7</f>
        <v>-</v>
      </c>
      <c r="O2" s="126">
        <f>+'SARDINA AUSTRAL'!B$3</f>
        <v>45484</v>
      </c>
      <c r="P2" s="81">
        <v>2024</v>
      </c>
      <c r="Q2" s="81"/>
    </row>
    <row r="3" spans="1:17" ht="12" customHeight="1">
      <c r="A3" s="81" t="s">
        <v>52</v>
      </c>
      <c r="B3" s="81" t="s">
        <v>44</v>
      </c>
      <c r="C3" s="81" t="s">
        <v>45</v>
      </c>
      <c r="D3" s="81" t="s">
        <v>125</v>
      </c>
      <c r="E3" s="123" t="str">
        <f>'SARDINA AUSTRAL'!C8</f>
        <v>AGARMAR  RAG 156-10</v>
      </c>
      <c r="F3" s="125">
        <v>45292</v>
      </c>
      <c r="G3" s="125">
        <v>45657</v>
      </c>
      <c r="H3" s="81">
        <f>+'SARDINA AUSTRAL'!F8</f>
        <v>1516.249</v>
      </c>
      <c r="I3" s="81">
        <f>+'SARDINA AUSTRAL'!G8</f>
        <v>0</v>
      </c>
      <c r="J3" s="81">
        <f>+'SARDINA AUSTRAL'!H8</f>
        <v>1516.249</v>
      </c>
      <c r="K3" s="81">
        <f>+'SARDINA AUSTRAL'!I8</f>
        <v>337.09899999999993</v>
      </c>
      <c r="L3" s="81">
        <f>+'SARDINA AUSTRAL'!J8</f>
        <v>1179.1500000000001</v>
      </c>
      <c r="M3" s="124">
        <f>+'SARDINA AUSTRAL'!K8</f>
        <v>0.22232430161536787</v>
      </c>
      <c r="N3" s="133" t="str">
        <f>+'SARDINA AUSTRAL'!L8</f>
        <v>-</v>
      </c>
      <c r="O3" s="126">
        <f>+'SARDINA AUSTRAL'!B$3</f>
        <v>45484</v>
      </c>
      <c r="P3" s="81">
        <v>2024</v>
      </c>
      <c r="Q3" s="81"/>
    </row>
    <row r="4" spans="1:17" ht="12" customHeight="1">
      <c r="A4" s="81" t="s">
        <v>52</v>
      </c>
      <c r="B4" s="81" t="s">
        <v>44</v>
      </c>
      <c r="C4" s="81" t="s">
        <v>45</v>
      </c>
      <c r="D4" s="81" t="s">
        <v>125</v>
      </c>
      <c r="E4" s="123" t="str">
        <f>'SARDINA AUSTRAL'!C9</f>
        <v>ASOGFER AG- 310-10</v>
      </c>
      <c r="F4" s="125">
        <v>45292</v>
      </c>
      <c r="G4" s="125">
        <v>45657</v>
      </c>
      <c r="H4" s="81">
        <f>+'SARDINA AUSTRAL'!F9</f>
        <v>1031.7760000000001</v>
      </c>
      <c r="I4" s="81">
        <f>+'SARDINA AUSTRAL'!G9</f>
        <v>656.06600000000003</v>
      </c>
      <c r="J4" s="81">
        <f>+'SARDINA AUSTRAL'!H9</f>
        <v>1687.8420000000001</v>
      </c>
      <c r="K4" s="81">
        <f>+'SARDINA AUSTRAL'!I9</f>
        <v>1123.818</v>
      </c>
      <c r="L4" s="81">
        <f>+'SARDINA AUSTRAL'!J9</f>
        <v>564.02400000000011</v>
      </c>
      <c r="M4" s="124">
        <f>+'SARDINA AUSTRAL'!K9</f>
        <v>0.66583128041605788</v>
      </c>
      <c r="N4" s="133" t="str">
        <f>+'SARDINA AUSTRAL'!L9</f>
        <v>-</v>
      </c>
      <c r="O4" s="126">
        <f>+'SARDINA AUSTRAL'!B$3</f>
        <v>45484</v>
      </c>
      <c r="P4" s="81">
        <v>2024</v>
      </c>
      <c r="Q4" s="81"/>
    </row>
    <row r="5" spans="1:17" ht="12" customHeight="1">
      <c r="A5" s="81" t="s">
        <v>52</v>
      </c>
      <c r="B5" s="81" t="s">
        <v>44</v>
      </c>
      <c r="C5" s="81" t="s">
        <v>45</v>
      </c>
      <c r="D5" s="81" t="s">
        <v>125</v>
      </c>
      <c r="E5" s="123" t="str">
        <f>'SARDINA AUSTRAL'!C10</f>
        <v>PESCA AUSTRAL AG 326-10</v>
      </c>
      <c r="F5" s="125">
        <v>45292</v>
      </c>
      <c r="G5" s="125">
        <v>45657</v>
      </c>
      <c r="H5" s="81">
        <f>+'SARDINA AUSTRAL'!F10</f>
        <v>336.39100000000002</v>
      </c>
      <c r="I5" s="81">
        <f>+'SARDINA AUSTRAL'!G10</f>
        <v>0</v>
      </c>
      <c r="J5" s="81">
        <f>+'SARDINA AUSTRAL'!H10</f>
        <v>336.39100000000002</v>
      </c>
      <c r="K5" s="81">
        <f>+'SARDINA AUSTRAL'!I10</f>
        <v>0</v>
      </c>
      <c r="L5" s="81">
        <f>+'SARDINA AUSTRAL'!J10</f>
        <v>336.39100000000002</v>
      </c>
      <c r="M5" s="124">
        <f>+'SARDINA AUSTRAL'!K10</f>
        <v>0</v>
      </c>
      <c r="N5" s="133">
        <f>+'SARDINA AUSTRAL'!L10</f>
        <v>0</v>
      </c>
      <c r="O5" s="126">
        <f>+'SARDINA AUSTRAL'!B$3</f>
        <v>45484</v>
      </c>
      <c r="P5" s="81">
        <v>2024</v>
      </c>
      <c r="Q5" s="81"/>
    </row>
    <row r="6" spans="1:17" ht="12" customHeight="1">
      <c r="A6" s="81" t="s">
        <v>52</v>
      </c>
      <c r="B6" s="81" t="s">
        <v>44</v>
      </c>
      <c r="C6" s="81" t="s">
        <v>45</v>
      </c>
      <c r="D6" s="81" t="s">
        <v>125</v>
      </c>
      <c r="E6" s="123" t="str">
        <f>'SARDINA AUSTRAL'!C11</f>
        <v>ASOGPESCA ANCUD 4266</v>
      </c>
      <c r="F6" s="125">
        <v>45292</v>
      </c>
      <c r="G6" s="125">
        <v>45657</v>
      </c>
      <c r="H6" s="81">
        <f>+'SARDINA AUSTRAL'!F11</f>
        <v>521.76</v>
      </c>
      <c r="I6" s="81">
        <f>+'SARDINA AUSTRAL'!G11</f>
        <v>-30</v>
      </c>
      <c r="J6" s="81">
        <f>+'SARDINA AUSTRAL'!H11</f>
        <v>491.76</v>
      </c>
      <c r="K6" s="81">
        <f>+'SARDINA AUSTRAL'!I11</f>
        <v>251.60000000000002</v>
      </c>
      <c r="L6" s="81">
        <f>+'SARDINA AUSTRAL'!J11</f>
        <v>240.15999999999997</v>
      </c>
      <c r="M6" s="124">
        <f>+'SARDINA AUSTRAL'!K11</f>
        <v>0.51163169025540922</v>
      </c>
      <c r="N6" s="133" t="str">
        <f>+'SARDINA AUSTRAL'!L11</f>
        <v>-</v>
      </c>
      <c r="O6" s="126">
        <f>+'SARDINA AUSTRAL'!B$3</f>
        <v>45484</v>
      </c>
      <c r="P6" s="81">
        <v>2024</v>
      </c>
      <c r="Q6" s="81"/>
    </row>
    <row r="7" spans="1:17" ht="12" customHeight="1">
      <c r="A7" s="81" t="s">
        <v>52</v>
      </c>
      <c r="B7" s="81" t="s">
        <v>44</v>
      </c>
      <c r="C7" s="81" t="s">
        <v>45</v>
      </c>
      <c r="D7" s="81" t="s">
        <v>125</v>
      </c>
      <c r="E7" s="123" t="str">
        <f>'SARDINA AUSTRAL'!C12</f>
        <v>AQUEPESCA. AG 270-10</v>
      </c>
      <c r="F7" s="125">
        <v>45292</v>
      </c>
      <c r="G7" s="125">
        <v>45657</v>
      </c>
      <c r="H7" s="81">
        <f>+'SARDINA AUSTRAL'!F12</f>
        <v>244.971</v>
      </c>
      <c r="I7" s="81">
        <f>+'SARDINA AUSTRAL'!G12</f>
        <v>0</v>
      </c>
      <c r="J7" s="81">
        <f>+'SARDINA AUSTRAL'!H12</f>
        <v>244.971</v>
      </c>
      <c r="K7" s="81">
        <f>+'SARDINA AUSTRAL'!I12</f>
        <v>0</v>
      </c>
      <c r="L7" s="81">
        <f>+'SARDINA AUSTRAL'!J12</f>
        <v>244.971</v>
      </c>
      <c r="M7" s="124">
        <f>+'SARDINA AUSTRAL'!K12</f>
        <v>0</v>
      </c>
      <c r="N7" s="133" t="str">
        <f>+'SARDINA AUSTRAL'!L12</f>
        <v>-</v>
      </c>
      <c r="O7" s="126">
        <f>+'SARDINA AUSTRAL'!B$3</f>
        <v>45484</v>
      </c>
      <c r="P7" s="81">
        <v>2024</v>
      </c>
      <c r="Q7" s="81"/>
    </row>
    <row r="8" spans="1:17" ht="12" customHeight="1">
      <c r="A8" s="81" t="s">
        <v>52</v>
      </c>
      <c r="B8" s="81" t="s">
        <v>44</v>
      </c>
      <c r="C8" s="81" t="s">
        <v>45</v>
      </c>
      <c r="D8" s="81" t="s">
        <v>125</v>
      </c>
      <c r="E8" s="123" t="str">
        <f>'SARDINA AUSTRAL'!C13</f>
        <v>STI CAMINO CHINQUIHUE , RSU 10.01.0942</v>
      </c>
      <c r="F8" s="125">
        <v>45292</v>
      </c>
      <c r="G8" s="125">
        <v>45657</v>
      </c>
      <c r="H8" s="81">
        <f>+'SARDINA AUSTRAL'!F13</f>
        <v>741.86300000000006</v>
      </c>
      <c r="I8" s="81">
        <f>+'SARDINA AUSTRAL'!G13</f>
        <v>-509</v>
      </c>
      <c r="J8" s="81">
        <f>+'SARDINA AUSTRAL'!H13</f>
        <v>232.86300000000006</v>
      </c>
      <c r="K8" s="81">
        <f>+'SARDINA AUSTRAL'!I13</f>
        <v>69.908000000000001</v>
      </c>
      <c r="L8" s="81">
        <f>+'SARDINA AUSTRAL'!J13</f>
        <v>162.95500000000004</v>
      </c>
      <c r="M8" s="124">
        <f>+'SARDINA AUSTRAL'!K13</f>
        <v>0.30021085359202615</v>
      </c>
      <c r="N8" s="133" t="str">
        <f>+'SARDINA AUSTRAL'!L13</f>
        <v>-</v>
      </c>
      <c r="O8" s="126">
        <f>+'SARDINA AUSTRAL'!B$3</f>
        <v>45484</v>
      </c>
      <c r="P8" s="81">
        <v>2024</v>
      </c>
      <c r="Q8" s="81"/>
    </row>
    <row r="9" spans="1:17" ht="12" customHeight="1">
      <c r="A9" s="81" t="s">
        <v>52</v>
      </c>
      <c r="B9" s="81" t="s">
        <v>44</v>
      </c>
      <c r="C9" s="81" t="s">
        <v>45</v>
      </c>
      <c r="D9" s="81" t="s">
        <v>125</v>
      </c>
      <c r="E9" s="123" t="str">
        <f>'SARDINA AUSTRAL'!C14</f>
        <v xml:space="preserve">STI. " ESTRELLA DEL SUR DE CALBUCO" RSU10010571 </v>
      </c>
      <c r="F9" s="125">
        <v>45292</v>
      </c>
      <c r="G9" s="125">
        <v>45657</v>
      </c>
      <c r="H9" s="81">
        <f>+'SARDINA AUSTRAL'!F14</f>
        <v>47.066000000000003</v>
      </c>
      <c r="I9" s="81">
        <f>+'SARDINA AUSTRAL'!G14</f>
        <v>-47.066000000000003</v>
      </c>
      <c r="J9" s="81">
        <f>+'SARDINA AUSTRAL'!H14</f>
        <v>0</v>
      </c>
      <c r="K9" s="81">
        <f>+'SARDINA AUSTRAL'!I14</f>
        <v>0</v>
      </c>
      <c r="L9" s="81">
        <f>+'SARDINA AUSTRAL'!J14</f>
        <v>0</v>
      </c>
      <c r="M9" s="124">
        <f>+'SARDINA AUSTRAL'!K14</f>
        <v>0</v>
      </c>
      <c r="N9" s="133">
        <f>+'SARDINA AUSTRAL'!L14</f>
        <v>45414</v>
      </c>
      <c r="O9" s="126">
        <f>+'SARDINA AUSTRAL'!B$3</f>
        <v>45484</v>
      </c>
      <c r="P9" s="81">
        <v>2024</v>
      </c>
      <c r="Q9" s="81"/>
    </row>
    <row r="10" spans="1:17" ht="12" customHeight="1">
      <c r="A10" s="81" t="s">
        <v>52</v>
      </c>
      <c r="B10" s="81" t="s">
        <v>44</v>
      </c>
      <c r="C10" s="81" t="s">
        <v>45</v>
      </c>
      <c r="D10" s="81" t="s">
        <v>125</v>
      </c>
      <c r="E10" s="123" t="str">
        <f>'SARDINA AUSTRAL'!C15</f>
        <v>STI. Pescadores artesanales, recolectires de orilla buzos mariscadores, bolincheros, acuicultores y ramos similares "ILUSION DEL MAR" RSU 10.01.0876</v>
      </c>
      <c r="F10" s="125">
        <v>45292</v>
      </c>
      <c r="G10" s="125">
        <v>45657</v>
      </c>
      <c r="H10" s="81">
        <f>+'SARDINA AUSTRAL'!F15</f>
        <v>0</v>
      </c>
      <c r="I10" s="81">
        <f>+'SARDINA AUSTRAL'!G15</f>
        <v>0</v>
      </c>
      <c r="J10" s="81">
        <f>+'SARDINA AUSTRAL'!H15</f>
        <v>0</v>
      </c>
      <c r="K10" s="81">
        <f>+'SARDINA AUSTRAL'!I15</f>
        <v>0</v>
      </c>
      <c r="L10" s="81">
        <f>+'SARDINA AUSTRAL'!J15</f>
        <v>0</v>
      </c>
      <c r="M10" s="124" t="e">
        <f>+'SARDINA AUSTRAL'!K15</f>
        <v>#DIV/0!</v>
      </c>
      <c r="N10" s="133" t="str">
        <f>+'SARDINA AUSTRAL'!L15</f>
        <v>-</v>
      </c>
      <c r="O10" s="126">
        <f>+'SARDINA AUSTRAL'!B$3</f>
        <v>45484</v>
      </c>
      <c r="P10" s="81">
        <v>2024</v>
      </c>
      <c r="Q10" s="81"/>
    </row>
    <row r="11" spans="1:17" ht="12" customHeight="1">
      <c r="A11" s="81" t="s">
        <v>52</v>
      </c>
      <c r="B11" s="81" t="s">
        <v>44</v>
      </c>
      <c r="C11" s="81" t="s">
        <v>45</v>
      </c>
      <c r="D11" s="81" t="s">
        <v>125</v>
      </c>
      <c r="E11" s="123" t="str">
        <f>'SARDINA AUSTRAL'!C16</f>
        <v xml:space="preserve">STI PECERCAL RSU 10.01.0948 </v>
      </c>
      <c r="F11" s="125">
        <v>45292</v>
      </c>
      <c r="G11" s="125">
        <v>45657</v>
      </c>
      <c r="H11" s="81">
        <f>+'SARDINA AUSTRAL'!F16</f>
        <v>1252.759</v>
      </c>
      <c r="I11" s="81">
        <f>+'SARDINA AUSTRAL'!G16</f>
        <v>0</v>
      </c>
      <c r="J11" s="81">
        <f>+'SARDINA AUSTRAL'!H16</f>
        <v>1252.759</v>
      </c>
      <c r="K11" s="81">
        <f>+'SARDINA AUSTRAL'!I16</f>
        <v>54.553999999999995</v>
      </c>
      <c r="L11" s="81">
        <f>+'SARDINA AUSTRAL'!J16</f>
        <v>1198.2049999999999</v>
      </c>
      <c r="M11" s="124">
        <f>+'SARDINA AUSTRAL'!K16</f>
        <v>4.3547082878670193E-2</v>
      </c>
      <c r="N11" s="133" t="str">
        <f>+'SARDINA AUSTRAL'!L16</f>
        <v>-</v>
      </c>
      <c r="O11" s="126">
        <f>+'SARDINA AUSTRAL'!B$3</f>
        <v>45484</v>
      </c>
      <c r="P11" s="81">
        <v>2024</v>
      </c>
      <c r="Q11" s="81"/>
    </row>
    <row r="12" spans="1:17" ht="12" customHeight="1">
      <c r="A12" s="81" t="s">
        <v>52</v>
      </c>
      <c r="B12" s="81" t="s">
        <v>44</v>
      </c>
      <c r="C12" s="81" t="s">
        <v>45</v>
      </c>
      <c r="D12" s="81" t="s">
        <v>125</v>
      </c>
      <c r="E12" s="123" t="str">
        <f>'SARDINA AUSTRAL'!C17</f>
        <v>ST PUERTO MONTT. RSU 10.01.0591</v>
      </c>
      <c r="F12" s="125">
        <v>45292</v>
      </c>
      <c r="G12" s="125">
        <v>45657</v>
      </c>
      <c r="H12" s="81">
        <f>+'SARDINA AUSTRAL'!F17</f>
        <v>241.047</v>
      </c>
      <c r="I12" s="81">
        <f>+'SARDINA AUSTRAL'!G17</f>
        <v>-70</v>
      </c>
      <c r="J12" s="81">
        <f>+'SARDINA AUSTRAL'!H17</f>
        <v>171.047</v>
      </c>
      <c r="K12" s="81">
        <f>+'SARDINA AUSTRAL'!I17</f>
        <v>36.616</v>
      </c>
      <c r="L12" s="81">
        <f>+'SARDINA AUSTRAL'!J17</f>
        <v>134.43099999999998</v>
      </c>
      <c r="M12" s="124">
        <f>+'SARDINA AUSTRAL'!K17</f>
        <v>0.21406981706782346</v>
      </c>
      <c r="N12" s="133"/>
      <c r="O12" s="126">
        <f>+'SARDINA AUSTRAL'!B$3</f>
        <v>45484</v>
      </c>
      <c r="P12" s="81">
        <v>2024</v>
      </c>
      <c r="Q12" s="81"/>
    </row>
    <row r="13" spans="1:17" ht="12" customHeight="1">
      <c r="A13" s="81" t="s">
        <v>52</v>
      </c>
      <c r="B13" s="81" t="s">
        <v>44</v>
      </c>
      <c r="C13" s="81" t="s">
        <v>45</v>
      </c>
      <c r="D13" s="81" t="s">
        <v>125</v>
      </c>
      <c r="E13" s="123" t="str">
        <f>'SARDINA AUSTRAL'!C18</f>
        <v>STI PROVEEDORES MARITIMOS DE QUILLAIPE RSU 10.01.0835</v>
      </c>
      <c r="F13" s="125">
        <v>45292</v>
      </c>
      <c r="G13" s="125">
        <v>45657</v>
      </c>
      <c r="H13" s="127">
        <f>'SARDINA AUSTRAL'!F18</f>
        <v>258.69900000000001</v>
      </c>
      <c r="I13" s="127">
        <f>'SARDINA AUSTRAL'!G18</f>
        <v>0</v>
      </c>
      <c r="J13" s="127">
        <f>'SARDINA AUSTRAL'!H18</f>
        <v>258.69900000000001</v>
      </c>
      <c r="K13" s="127">
        <f>'SARDINA AUSTRAL'!I18</f>
        <v>36.616</v>
      </c>
      <c r="L13" s="127">
        <f>'SARDINA AUSTRAL'!J18</f>
        <v>222.08300000000003</v>
      </c>
      <c r="M13" s="128">
        <f>'SARDINA AUSTRAL'!K18</f>
        <v>0.14153900865484598</v>
      </c>
      <c r="N13" s="133" t="str">
        <f>'SARDINA AUSTRAL'!L18</f>
        <v>-</v>
      </c>
      <c r="O13" s="126">
        <f>+'SARDINA AUSTRAL'!B$3</f>
        <v>45484</v>
      </c>
      <c r="P13" s="81">
        <v>2024</v>
      </c>
      <c r="Q13" s="81"/>
    </row>
    <row r="14" spans="1:17" ht="12" customHeight="1">
      <c r="A14" s="81" t="s">
        <v>52</v>
      </c>
      <c r="B14" s="81" t="s">
        <v>44</v>
      </c>
      <c r="C14" s="81" t="s">
        <v>45</v>
      </c>
      <c r="D14" s="81" t="s">
        <v>125</v>
      </c>
      <c r="E14" s="123" t="str">
        <f>'SARDINA AUSTRAL'!C19</f>
        <v>BOLSON RESIDUAL</v>
      </c>
      <c r="F14" s="125">
        <v>45292</v>
      </c>
      <c r="G14" s="125">
        <v>45657</v>
      </c>
      <c r="H14" s="81">
        <f>+'SARDINA AUSTRAL'!F19</f>
        <v>49.210999999999999</v>
      </c>
      <c r="I14" s="81">
        <f>+'SARDINA AUSTRAL'!G19</f>
        <v>0</v>
      </c>
      <c r="J14" s="81">
        <f>+'SARDINA AUSTRAL'!H19</f>
        <v>49.210999999999999</v>
      </c>
      <c r="K14" s="81">
        <f>+'SARDINA AUSTRAL'!I19</f>
        <v>5</v>
      </c>
      <c r="L14" s="81">
        <f>+'SARDINA AUSTRAL'!J19</f>
        <v>44.210999999999999</v>
      </c>
      <c r="M14" s="124">
        <f>+'SARDINA AUSTRAL'!K19</f>
        <v>0.10160330007518645</v>
      </c>
      <c r="N14" s="125">
        <f>+'SARDINA AUSTRAL'!L19</f>
        <v>0</v>
      </c>
      <c r="O14" s="126">
        <f>+'SARDINA AUSTRAL'!B$3</f>
        <v>45484</v>
      </c>
      <c r="P14" s="81">
        <v>2024</v>
      </c>
      <c r="Q14" s="81"/>
    </row>
    <row r="15" spans="1:17" s="27" customFormat="1" ht="12" customHeight="1">
      <c r="A15" s="81" t="s">
        <v>52</v>
      </c>
      <c r="B15" s="81" t="s">
        <v>44</v>
      </c>
      <c r="C15" s="81" t="s">
        <v>45</v>
      </c>
      <c r="D15" s="81" t="s">
        <v>125</v>
      </c>
      <c r="E15" s="123" t="s">
        <v>46</v>
      </c>
      <c r="F15" s="125">
        <v>45292</v>
      </c>
      <c r="G15" s="125">
        <v>45657</v>
      </c>
      <c r="H15" s="81">
        <f>'SARDINA AUSTRAL'!F20</f>
        <v>6607.0049999999992</v>
      </c>
      <c r="I15" s="81">
        <f>'SARDINA AUSTRAL'!G20</f>
        <v>0</v>
      </c>
      <c r="J15" s="81">
        <f>'SARDINA AUSTRAL'!H20</f>
        <v>6607.0049999999992</v>
      </c>
      <c r="K15" s="81">
        <f>'SARDINA AUSTRAL'!I20</f>
        <v>2067.6849999999999</v>
      </c>
      <c r="L15" s="81">
        <f>'SARDINA AUSTRAL'!J20</f>
        <v>4539.3199999999988</v>
      </c>
      <c r="M15" s="124">
        <f>'SARDINA AUSTRAL'!K20</f>
        <v>0.31295344865033403</v>
      </c>
      <c r="N15" s="133" t="s">
        <v>53</v>
      </c>
      <c r="O15" s="126">
        <f>+'SARDINA AUSTRAL'!B$3</f>
        <v>45484</v>
      </c>
      <c r="P15" s="81">
        <v>2024</v>
      </c>
      <c r="Q15" s="81"/>
    </row>
    <row r="16" spans="1:17" ht="12" customHeight="1">
      <c r="A16" s="81" t="s">
        <v>52</v>
      </c>
      <c r="B16" s="81" t="s">
        <v>44</v>
      </c>
      <c r="C16" s="81" t="s">
        <v>47</v>
      </c>
      <c r="D16" s="81" t="s">
        <v>126</v>
      </c>
      <c r="E16" s="123" t="s">
        <v>49</v>
      </c>
      <c r="F16" s="125">
        <v>45292</v>
      </c>
      <c r="G16" s="125">
        <v>45657</v>
      </c>
      <c r="H16" s="129">
        <f>+'SARDINA AUSTRAL'!F23</f>
        <v>4319</v>
      </c>
      <c r="I16" s="129">
        <f>+'SARDINA AUSTRAL'!G23</f>
        <v>0</v>
      </c>
      <c r="J16" s="129">
        <f>+'SARDINA AUSTRAL'!H23</f>
        <v>4319</v>
      </c>
      <c r="K16" s="129">
        <f>+'SARDINA AUSTRAL'!I23</f>
        <v>687.33199999999999</v>
      </c>
      <c r="L16" s="129">
        <f>+'SARDINA AUSTRAL'!J23</f>
        <v>3631.6680000000001</v>
      </c>
      <c r="M16" s="124">
        <f>+'SARDINA AUSTRAL'!K23</f>
        <v>0.15914146793239176</v>
      </c>
      <c r="N16" s="130" t="str">
        <f>'SARDINA AUSTRAL'!L23</f>
        <v>-</v>
      </c>
      <c r="O16" s="126">
        <f>+'SARDINA AUSTRAL'!B$3</f>
        <v>45484</v>
      </c>
      <c r="P16" s="81">
        <v>2024</v>
      </c>
      <c r="Q16" s="81"/>
    </row>
    <row r="17" spans="1:17" s="27" customFormat="1" ht="12" customHeight="1">
      <c r="A17" s="81" t="s">
        <v>52</v>
      </c>
      <c r="B17" s="81" t="s">
        <v>44</v>
      </c>
      <c r="C17" s="81" t="s">
        <v>47</v>
      </c>
      <c r="D17" s="81" t="s">
        <v>126</v>
      </c>
      <c r="E17" s="123" t="s">
        <v>49</v>
      </c>
      <c r="F17" s="125">
        <v>45292</v>
      </c>
      <c r="G17" s="125">
        <v>45657</v>
      </c>
      <c r="H17" s="129">
        <f>'SARDINA AUSTRAL'!M23</f>
        <v>4319</v>
      </c>
      <c r="I17" s="129">
        <f>'SARDINA AUSTRAL'!N23</f>
        <v>0</v>
      </c>
      <c r="J17" s="129">
        <f>'SARDINA AUSTRAL'!O23</f>
        <v>4319</v>
      </c>
      <c r="K17" s="129">
        <f>'SARDINA AUSTRAL'!P23</f>
        <v>687.33199999999999</v>
      </c>
      <c r="L17" s="129">
        <f>'SARDINA AUSTRAL'!Q23</f>
        <v>3631.6680000000001</v>
      </c>
      <c r="M17" s="131">
        <f>'SARDINA AUSTRAL'!R23</f>
        <v>0.15914146793239176</v>
      </c>
      <c r="N17" s="132" t="s">
        <v>53</v>
      </c>
      <c r="O17" s="126">
        <f>+'SARDINA AUSTRAL'!B$3</f>
        <v>45484</v>
      </c>
      <c r="P17" s="81">
        <v>2024</v>
      </c>
      <c r="Q17" s="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Resumen_año_24</vt:lpstr>
      <vt:lpstr>SARDINA AUSTRAL</vt:lpstr>
      <vt:lpstr>Remanente 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ARCE VERGARA,MARCELA MARGARITA</cp:lastModifiedBy>
  <dcterms:created xsi:type="dcterms:W3CDTF">2018-03-13T20:42:01Z</dcterms:created>
  <dcterms:modified xsi:type="dcterms:W3CDTF">2024-07-11T13:39:23Z</dcterms:modified>
</cp:coreProperties>
</file>